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Default Extension="vml" ContentType="application/vnd.openxmlformats-officedocument.vmlDrawing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32767" yWindow="32767" windowWidth="23268" windowHeight="11460" activeTab="4"/>
  </bookViews>
  <sheets>
    <sheet name="Aneksi 1" sheetId="6" r:id="rId3"/>
    <sheet name="Aneksi 2" sheetId="7" r:id="rId4"/>
    <sheet name="Aneksi 3" sheetId="3" r:id="rId5"/>
    <sheet name="Aneksi 4" sheetId="4" r:id="rId6"/>
    <sheet name="Aneksi 5" sheetId="5" r:id="rId7"/>
    <sheet name="Identifikimi i Det Prapambetura" sheetId="8" r:id="rId8"/>
    <sheet name="Treguesit mujore te NJVQV" sheetId="9" r:id="rId9"/>
    <sheet name="Aneksi 1 (2)" sheetId="10" r:id="rId10"/>
    <sheet name="Aneksi 2 (2)" sheetId="11" r:id="rId11"/>
    <sheet name="Aneksi 3 (2)" sheetId="12" r:id="rId12"/>
    <sheet name="Aneksi 4 (2)" sheetId="13" r:id="rId13"/>
    <sheet name="Aneksi 5 (2)" sheetId="14" r:id="rId14"/>
    <sheet name="Sheet13" sheetId="15" r:id="rId15"/>
    <sheet name="Treguesit mujore te NJVQV (2)" sheetId="16" r:id="rId16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xlnm.Print_Area" localSheetId="0">'Aneksi 1'!$A$1:$I$30</definedName>
    <definedName name="_xlnm.Print_Area" localSheetId="1">'Aneksi 2'!$A$1:$P$97</definedName>
    <definedName name="_xlnm.Print_Area" localSheetId="3">'Aneksi 4'!$A$1:$K$20</definedName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#REF!</definedName>
    <definedName name="__123Graph_AADVANCE" hidden="1">#REF!</definedName>
    <definedName name="__123Graph_ACUMCHANGE" hidden="1">#REF!</definedName>
    <definedName name="__123Graph_ADAILYEXR" hidden="1">'[2]DAILY from archive'!$J$177:$J$332</definedName>
    <definedName name="__123Graph_ADAILYRATE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IBRD_LEND" hidden="1">[4]WB!$Q$13:$AK$13</definedName>
    <definedName name="__123Graph_APIPELINE" hidden="1">[4]BoP!$U$359:$AQ$359</definedName>
    <definedName name="__123Graph_AREER" hidden="1">#REF!</definedName>
    <definedName name="__123Graph_ARESERVES" hidden="1">[5]NFA!$AX$73:$BZ$73</definedName>
    <definedName name="__123Graph_B" hidden="1">#REF!</definedName>
    <definedName name="__123Graph_BCUMCHANGE" hidden="1">#REF!</definedName>
    <definedName name="__123Graph_BDAILYEXR" hidden="1">#REF!</definedName>
    <definedName name="__123Graph_BDAILYRATE" hidden="1">#REF!</definedName>
    <definedName name="__123Graph_BIBRD_LEND" hidden="1">[4]WB!$Q$61:$AK$61</definedName>
    <definedName name="__123Graph_BPIPELINE" hidden="1">[4]BoP!$U$358:$AQ$358</definedName>
    <definedName name="__123Graph_BREER" hidden="1">#REF!</definedName>
    <definedName name="__123Graph_BRESERVES" hidden="1">[5]NFA!$AX$74:$BZ$74</definedName>
    <definedName name="__123Graph_C" hidden="1">#REF!</definedName>
    <definedName name="__123Graph_CDAILYEXR" hidden="1">#REF!</definedName>
    <definedName name="__123Graph_CDAILYRATE" hidden="1">#REF!</definedName>
    <definedName name="__123Graph_CREER" hidden="1">#REF!</definedName>
    <definedName name="__123Graph_D" hidden="1">#REF!</definedName>
    <definedName name="__123Graph_DDAILYEXR" hidden="1">#REF!</definedName>
    <definedName name="__123Graph_DDAILYRATE" hidden="1">#REF!</definedName>
    <definedName name="__123Graph_E" hidden="1">#REF!</definedName>
    <definedName name="__123Graph_EDAILYEXR" hidden="1">#REF!</definedName>
    <definedName name="__123Graph_F" hidden="1">#REF!</definedName>
    <definedName name="__123Graph_FDAILYEXR" hidden="1">'[2]DAILY from archive'!$AA$18:$AA$332</definedName>
    <definedName name="__123Graph_X" hidden="1">'[8]SUMMARY TABLE'!$C$5:$S$5</definedName>
    <definedName name="__123Graph_XCUMCHANGE" hidden="1">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_COL1">'[9]SimInp1:ModDef'!$A$1:$V$130</definedName>
    <definedName name="__END94">'[10]End-94'!$D$102:$AS$189</definedName>
    <definedName name="__MCV1">[11]Main!$E$64:$AH$64</definedName>
    <definedName name="__SUM2">[10]BoP!$G$174:$AR$216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3">#REF!</definedName>
    <definedName name="__tab14">#REF!</definedName>
    <definedName name="__tab15">#REF!</definedName>
    <definedName name="__tab16">#REF!</definedName>
    <definedName name="__tab17">#REF!</definedName>
    <definedName name="__tab18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ab9">#REF!</definedName>
    <definedName name="__TB1">[13]SummaryCG!$A$4:$CL$77</definedName>
    <definedName name="__TB2">[13]CGRev!$A$4:$CL$43</definedName>
    <definedName name="__TB3">[13]CGExp!$A$4:$CL$86</definedName>
    <definedName name="__TB4">[13]CGExternal!$B$4:$CL$55</definedName>
    <definedName name="__TB5">[13]CGAuthMeth!$B$4:$CL$55</definedName>
    <definedName name="__TB6">[13]CGAuthMeth!$B$64:$CL$131</definedName>
    <definedName name="__TB7">[13]CGFin_Monthly!$B$4:$AC$73</definedName>
    <definedName name="__TB8">[13]CGFin_Monthly!$B$174:$AC$234</definedName>
    <definedName name="__WB1">[10]WB!$D$13:$AF$264</definedName>
    <definedName name="__WB2">[10]WB!$AG$13:$AQ$264</definedName>
    <definedName name="_1Macros_Import_.qbop">[14]!'[Macros Import].qbop'</definedName>
    <definedName name="_2__123Graph_ACPI_ER_LOG" hidden="1">#REF!</definedName>
    <definedName name="_3__123Graph_AIBA_IBRD" hidden="1">[4]WB!$Q$62:$AK$62</definedName>
    <definedName name="_4__123Graph_AWB_ADJ_PRJ" hidden="1">[4]WB!$Q$255:$AK$255</definedName>
    <definedName name="_5__123Graph_BCPI_ER_LOG" hidden="1">#REF!</definedName>
    <definedName name="_6__123Graph_BIBA_IBRD" hidden="1">#REF!</definedName>
    <definedName name="_7__123Graph_BWB_ADJ_PRJ" hidden="1">[4]WB!$Q$257:$AK$257</definedName>
    <definedName name="_COL1">'[9]SimInp1:ModDef'!$A$1:$V$130</definedName>
    <definedName name="_END94">'[10]End-94'!$D$102:$AS$189</definedName>
    <definedName name="_Fill" hidden="1">#REF!</definedName>
    <definedName name="_Filler" hidden="1">[15]A!$A$43:$A$598</definedName>
    <definedName name="_Key2" hidden="1">#REF!</definedName>
    <definedName name="_MCV1">[11]Main!$E$64:$AH$64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[10]BoP!$G$174:$AR$216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B1">[13]SummaryCG!$A$4:$CL$77</definedName>
    <definedName name="_TB2">[13]CGRev!$A$4:$CL$43</definedName>
    <definedName name="_TB3">[13]CGExp!$A$4:$CL$86</definedName>
    <definedName name="_TB4">[13]CGExternal!$B$4:$CL$55</definedName>
    <definedName name="_TB5">[13]CGAuthMeth!$B$4:$CL$55</definedName>
    <definedName name="_TB6">[13]CGAuthMeth!$B$64:$CL$131</definedName>
    <definedName name="_TB7">[13]CGFin_Monthly!$B$4:$AC$73</definedName>
    <definedName name="_TB8">[13]CGFin_Monthly!$B$174:$AC$234</definedName>
    <definedName name="_WB1">[10]WB!$D$13:$AF$264</definedName>
    <definedName name="_WB2">[10]WB!$AG$13:$AQ$264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[11]QQ!$E$11:$AH$11</definedName>
    <definedName name="ALTNGDP_R">'[11]Q4'!$E$53:$AH$53</definedName>
    <definedName name="ALTPCPI">'[11]Q6'!$E$27:$AH$27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#REF!</definedName>
    <definedName name="basktinf12\">#REF!</definedName>
    <definedName name="BCA">[11]QQ!$E$9:$AH$9</definedName>
    <definedName name="BCA_GDP">[11]QQ!$E$10:$AH$10</definedName>
    <definedName name="BCA_NGDP">#REF!</definedName>
    <definedName name="BE">'[11]Q6'!$E$137:$AH$137</definedName>
    <definedName name="BEA">[11]QQ!$E$140:$AH$140</definedName>
    <definedName name="BEC">#REF!</definedName>
    <definedName name="BED">#REF!</definedName>
    <definedName name="BED_6">#REF!</definedName>
    <definedName name="BEO">'[11]Q6'!$E$142:$AH$142</definedName>
    <definedName name="BER">[11]QQ!$E$141:$AH$141</definedName>
    <definedName name="BESD">'[11]Q7'!$E$42:$AH$42</definedName>
    <definedName name="BF">[11]QQ!$E$55:$AH$55</definedName>
    <definedName name="BFD">[11]QQ!$E$58:$AH$58</definedName>
    <definedName name="BFDA">'[11]Q6'!$E$60:$AH$60</definedName>
    <definedName name="BFDI">'[11]Q6'!$E$63:$AH$63</definedName>
    <definedName name="BFDIL">[11]QQ!$E$65:$AH$65</definedName>
    <definedName name="BFL_D">[11]DA!$E$49:$AH$49</definedName>
    <definedName name="BFO">[11]QQ!$E$90:$AH$90</definedName>
    <definedName name="BFOA">'[11]Q6'!$E$98:$AH$98</definedName>
    <definedName name="BFOAG">[11]QQ!$E$100:$AH$100</definedName>
    <definedName name="BFOAP">'[11]Q6'!$E$101:$AH$101</definedName>
    <definedName name="BFOG">'[11]Q6'!$E$93:$AH$93</definedName>
    <definedName name="BFOL">[11]QQ!$E$104:$AH$104</definedName>
    <definedName name="BFOL_B">[11]QQ!$E$118:$AH$118</definedName>
    <definedName name="BFOL_G">[11]QQ!$E$113:$AH$113</definedName>
    <definedName name="BFOL_L">#REF!</definedName>
    <definedName name="BFOL_O">'[11]Q6'!$E$120:$AH$120</definedName>
    <definedName name="BFOL_S">#REF!</definedName>
    <definedName name="BFOLB">#REF!</definedName>
    <definedName name="BFOLG">'[11]Q6'!$E$107:$AH$107</definedName>
    <definedName name="BFOLG_L">#REF!</definedName>
    <definedName name="BFOLP">'[11]Q6'!$E$109:$AH$109</definedName>
    <definedName name="BFOP">'[11]Q6'!$E$95:$AH$95</definedName>
    <definedName name="BFP">[11]QQ!$E$68:$AH$68</definedName>
    <definedName name="BFPA">'[11]Q6'!$E$75:$AH$75</definedName>
    <definedName name="BFPAG">[11]QQ!$E$77:$AH$77</definedName>
    <definedName name="BFPG">'[11]Q6'!$E$72:$AH$72</definedName>
    <definedName name="BFPL">'[11]Q6'!$E$78:$AH$78</definedName>
    <definedName name="BFPLBN">#REF!</definedName>
    <definedName name="BFPLD">[11]QQ!$E$83:$AH$83</definedName>
    <definedName name="BFPLD_G">#REF!</definedName>
    <definedName name="BFPLDG">'[11]Q6'!$E$88:$AH$88</definedName>
    <definedName name="BFPLDP">'[11]Q6'!$E$86:$AH$86</definedName>
    <definedName name="BFPLE">'[11]Q6'!$E$81:$AH$81</definedName>
    <definedName name="BFPLE_G">#REF!</definedName>
    <definedName name="BFPLMM">#REF!</definedName>
    <definedName name="BFPP">'[11]Q6'!$E$70:$AH$70</definedName>
    <definedName name="BFRA">[11]QQ!$E$123:$AH$123</definedName>
    <definedName name="BFUND">'[11]Q6'!$E$115:$AH$115</definedName>
    <definedName name="BGS">'[11]Q6'!$E$13:$AH$13</definedName>
    <definedName name="BI">'[11]Q6'!$E$32:$AH$32</definedName>
    <definedName name="BIC">'[11]Q6'!$E$35:$AH$35</definedName>
    <definedName name="BID">'[11]Q6'!$E$38:$AH$38</definedName>
    <definedName name="BIL">[19]Work!$B$26:$AG$97</definedName>
    <definedName name="BIP">#REF!</definedName>
    <definedName name="BK">'[11]Q6'!$E$48:$AH$48</definedName>
    <definedName name="BKF">[11]QQ!$E$51:$AH$51</definedName>
    <definedName name="BKF_6">'[11]Q6'!$E$139:$AH$139</definedName>
    <definedName name="BKFA">#REF!</definedName>
    <definedName name="BKO">'[11]Q6'!$E$52:$AH$52</definedName>
    <definedName name="BM">'[11]Q6'!$E$24:$AH$24</definedName>
    <definedName name="BMG">'[11]Q6'!$E$27:$AH$27</definedName>
    <definedName name="BMII">[11]QQ!$E$40:$AH$40</definedName>
    <definedName name="BMII_7">'[11]Q7'!$E$40:$AH$40</definedName>
    <definedName name="BMS">'[11]Q6'!$E$29:$AH$29</definedName>
    <definedName name="BOP">'[11]Q6'!$E$130:$AH$130</definedName>
    <definedName name="BOP_GDP">'[11]Q6'!$E$131:$AH$131</definedName>
    <definedName name="BRASS">[11]QQ!$E$150:$AH$150</definedName>
    <definedName name="BRASS_6">'[11]Q6'!$E$126:$AH$126</definedName>
    <definedName name="BRO">#REF!</definedName>
    <definedName name="BTR">'[11]Q6'!$E$42:$AH$42</definedName>
    <definedName name="BTRG">'[11]Q6'!$E$44:$AH$44</definedName>
    <definedName name="BTRP">'[11]Q6'!$E$45:$AH$45</definedName>
    <definedName name="budfin">#REF!</definedName>
    <definedName name="budget_financing">#REF!</definedName>
    <definedName name="BX">'[11]Q6'!$E$16:$AH$16</definedName>
    <definedName name="BXG">'[11]Q6'!$E$19:$AH$19</definedName>
    <definedName name="BXS">'[11]Q6'!$E$21:$AH$21</definedName>
    <definedName name="CAD">#REF!</definedName>
    <definedName name="CalcMCV_4">'[11]Q4'!$E$58:$AH$58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'[11]Q1'!$E$61:$AH$61</definedName>
    <definedName name="CHK2.1">[11]Main!$E$67:$AH$67</definedName>
    <definedName name="CHK2.2">[11]Main!$E$70:$AH$70</definedName>
    <definedName name="CHK2.3">[11]Main!$E$75:$AH$75</definedName>
    <definedName name="CHK3.1">'[11]Q3'!$E$61:$AH$61</definedName>
    <definedName name="CHK5.1">'[11]Q5'!$E$107:$AH$107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[10]CPFs!$F$13:$AF$84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[11]DA!$E$9:$AH$9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[11]DA!$E$22:$AH$22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[11]DA!$E$21:$AH$21</definedName>
    <definedName name="D_GCB">[21]DA!$E$62:$AH$62</definedName>
    <definedName name="D_GGB">[21]DA!$E$63:$AH$63</definedName>
    <definedName name="D_Ind">[10]DSA!$G$7:$AU$96</definedName>
    <definedName name="D_L">'[11]Q7'!$E$13:$AH$13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'[11]Q7'!$E$23:$AH$23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'[11]Q7'!$E$16:$AH$16</definedName>
    <definedName name="D_SRM">'[11]Q7'!$E$34:$AH$34</definedName>
    <definedName name="D_SY">#REF!</definedName>
    <definedName name="D_WPCP33_D">[21]DA!$E$66:$AH$66</definedName>
    <definedName name="DA">[11]DA!$E$33:$AH$33</definedName>
    <definedName name="date">#REF!</definedName>
    <definedName name="DATES">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'[11]Q7'!$E$28:$AH$28</definedName>
    <definedName name="DG">'[11]Q7'!$E$27:$AH$27</definedName>
    <definedName name="DG_S">'[11]Q7'!$E$18:$AH$18</definedName>
    <definedName name="Dhjetor_Ar_TOT_Lek">#REF!</definedName>
    <definedName name="Dhjetor_Ar_TOT_Valute">#REF!</definedName>
    <definedName name="Discount_NC">'[23]Triangle private'!$C$17</definedName>
    <definedName name="DiscountRate">#REF!</definedName>
    <definedName name="DKK">#REF!</definedName>
    <definedName name="DM">#REF!</definedName>
    <definedName name="DO">'[11]Q7'!$E$29:$AH$29</definedName>
    <definedName name="doc">[19]DOC!$A$1:$L$43</definedName>
    <definedName name="DOCFILE">#REF!</definedName>
    <definedName name="DS">[11]DA!$E$38:$AH$38</definedName>
    <definedName name="DSA_Assumptions">[10]DSA!$G$666:$AJ$698</definedName>
    <definedName name="DSDSI">'[11]Q7'!$E$42:$AH$42</definedName>
    <definedName name="DSDSP">'[11]Q7'!$E$52:$AH$52</definedName>
    <definedName name="DSI">'[11]Q7'!$E$46:$AH$46</definedName>
    <definedName name="DSP">'[11]Q7'!$E$56:$AH$56</definedName>
    <definedName name="DSPG">'[11]Q7'!$E$58:$AH$58</definedName>
    <definedName name="DTS">#REF!</definedName>
    <definedName name="EBRD">[10]EBRD!$D$14:$AM$120</definedName>
    <definedName name="ECU">#REF!</definedName>
    <definedName name="EDNA">[11]QQ!$E$151:$AH$151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'[11]Q5'!$DZ$1</definedName>
    <definedName name="ENDA">[11]QQ!$E$147:$AH$147</definedName>
    <definedName name="endrit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[11]Main!$AB$25</definedName>
    <definedName name="EXTERNAL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[10]BoP!$G$365:$AK$434</definedName>
    <definedName name="FLRES">#REF!</definedName>
    <definedName name="FLRESC">#REF!</definedName>
    <definedName name="FMB">'[11]Q4'!$E$51:$AH$51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'[11]Q4'!$E$18:$AH$18</definedName>
    <definedName name="GCB_NGDP">'[11]Q7'!$E$19:$AH$19</definedName>
    <definedName name="GCD">'[11]Q4'!$E$21:$AH$21</definedName>
    <definedName name="GCEI">'[11]Q4'!$E$16:$AH$16</definedName>
    <definedName name="GCENL">'[11]Q4'!$E$13:$AH$13</definedName>
    <definedName name="GCND">'[11]Q4'!$E$24:$AH$24</definedName>
    <definedName name="GCND_NGDP">'[11]Q4'!$E$25:$AH$25</definedName>
    <definedName name="GCRG">'[11]Q4'!$E$10:$AH$10</definedName>
    <definedName name="GEORED98.XLS">[19]RED98DATA!$B$2:$BW$78</definedName>
    <definedName name="GGB">'[11]Q4'!$E$40:$AH$40</definedName>
    <definedName name="GGB_NGDP">'[11]Q7'!$E$41:$AH$41</definedName>
    <definedName name="GGD">'[11]Q4'!$E$43:$AH$43</definedName>
    <definedName name="GGED">'[11]Q4'!$E$35:$AH$35</definedName>
    <definedName name="GGEI">'[11]Q4'!$E$38:$AH$38</definedName>
    <definedName name="GGENL">'[11]Q4'!$E$32:$AH$32</definedName>
    <definedName name="GGND">'[11]Q4'!$E$46:$AH$46</definedName>
    <definedName name="GGRG">'[11]Q4'!$E$29:$AH$29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#REF!</definedName>
    <definedName name="Gusht_Ar_TOT_Valute">#REF!</definedName>
    <definedName name="HERE">#REF!</definedName>
    <definedName name="IM">[10]BoP!$G$259:$AR$307</definedName>
    <definedName name="IMF">[10]IMF!$C$5:$AP$55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'[24]Aid:Services'!$A$39:$AJ$46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#REF!</definedName>
    <definedName name="Janar_Ar_TOT_Valute">#REF!</definedName>
    <definedName name="JPY">#REF!</definedName>
    <definedName name="KA">#REF!</definedName>
    <definedName name="KEND">#REF!</definedName>
    <definedName name="KMENU">#REF!</definedName>
    <definedName name="Korrik_Ar_TOT_Lek">#REF!</definedName>
    <definedName name="Korrik_Ar_TOT_Valute">#REF!</definedName>
    <definedName name="KWD">#REF!</definedName>
    <definedName name="Last_Row">#N/A</definedName>
    <definedName name="latest1998">#REF!</definedName>
    <definedName name="LCM">'[11]Q3'!$E$46:$AH$46</definedName>
    <definedName name="LE">'[11]Q3'!$E$13:$AH$13</definedName>
    <definedName name="LEM">'[11]Q3'!$E$52:$AH$52</definedName>
    <definedName name="LHEM">'[11]Q3'!$E$34:$AH$34</definedName>
    <definedName name="LHM">'[11]Q3'!$E$55:$AH$55</definedName>
    <definedName name="LIPM">'[11]Q3'!$E$43:$AH$43</definedName>
    <definedName name="liquidity_reserve">#REF!</definedName>
    <definedName name="LLF">'[11]Q3'!$E$10:$AH$10</definedName>
    <definedName name="LP">'[11]Q6'!$E$19:$AH$19</definedName>
    <definedName name="LULCM">'[11]Q3'!$E$37:$AH$37</definedName>
    <definedName name="LUR">'[11]Q3'!$E$16:$AH$16</definedName>
    <definedName name="Lyon">'[25]C'!$O$1</definedName>
    <definedName name="MACRO">#REF!</definedName>
    <definedName name="MACROS">#REF!</definedName>
    <definedName name="Maj_Ar_TOT_Lek">#REF!</definedName>
    <definedName name="Maj_Ar_TOT_Valute">#REF!</definedName>
    <definedName name="Mars_Ar_TOT_Lek">#REF!</definedName>
    <definedName name="Mars_Ar_TOT_Valute">#REF!</definedName>
    <definedName name="Maturity_NC">'[23]Triangle private'!$C$15</definedName>
    <definedName name="MCV">[11]Main!$E$63:$AH$63</definedName>
    <definedName name="MCV_B">[11]QQ!$E$157:$AH$157</definedName>
    <definedName name="MCV_B1">'[11]Q6'!$E$158:$AH$158</definedName>
    <definedName name="MCV_D">[11]DA!$E$62:$AH$62</definedName>
    <definedName name="MCV_D1">[11]DA!$E$63:$AH$63</definedName>
    <definedName name="MCV_N">'[11]Q4'!$E$58:$AH$58</definedName>
    <definedName name="MCV_N1">'[11]Q1'!$E$59:$AH$59</definedName>
    <definedName name="MCV_T">[11]Micro!$E$103:$AH$103</definedName>
    <definedName name="MCV_T1">'[11]Q5'!$E$104:$AH$104</definedName>
    <definedName name="MIDDLE">#REF!</definedName>
    <definedName name="MNT_1_TB">#REF!</definedName>
    <definedName name="MNT_2_TB">#REF!</definedName>
    <definedName name="MNT_3_TB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'[11]Q3'!$E$27:$AH$27</definedName>
    <definedName name="MS_BMG">'[11]Q3'!$E$29:$AH$29</definedName>
    <definedName name="MS_BXG">'[11]Q3'!$E$28:$AH$28</definedName>
    <definedName name="MS_GCB_NGDP">'[11]Q3'!$E$19:$AH$19</definedName>
    <definedName name="MS_GGB_NGDP">'[11]Q3'!$E$20:$AH$20</definedName>
    <definedName name="MS_LUR">'[11]Q3'!$E$15:$AH$15</definedName>
    <definedName name="MS_NGDP">'[11]Q3'!$E$12:$AH$12</definedName>
    <definedName name="MS_NGDP_RG">'[11]Q3'!$E$9:$AH$9</definedName>
    <definedName name="MS_PCPIG">'[11]Q3'!$E$16:$AH$16</definedName>
    <definedName name="MS_TMG_RPCH">'[11]Q3'!$E$24:$AH$24</definedName>
    <definedName name="MS_TXG_RPCH">'[11]Q3'!$E$23:$AH$23</definedName>
    <definedName name="mt_moneyprog">#REF!</definedName>
    <definedName name="MTPROJ">#REF!</definedName>
    <definedName name="namehp">#REF!</definedName>
    <definedName name="NAMES">#REF!</definedName>
    <definedName name="NAMES_Q">#REF!</definedName>
    <definedName name="namesreer">#REF!</definedName>
    <definedName name="namesweo">#REF!</definedName>
    <definedName name="NC_R">'[11]Q1'!$E$8:$AH$8</definedName>
    <definedName name="NCG">[11]Main!$E$8:$AH$8</definedName>
    <definedName name="NCG_R">'[11]Q4'!$E$11:$AH$11</definedName>
    <definedName name="NCP">[11]Main!$E$11:$AH$11</definedName>
    <definedName name="NCP_R">'[11]Q4'!$E$14:$AH$14</definedName>
    <definedName name="Nentor_Ar_TOT_Lek">#REF!</definedName>
    <definedName name="Nentor_Ar_TOT_Valute">#REF!</definedName>
    <definedName name="newname" hidden="1">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'[11]Q1'!$E$29:$AH$29</definedName>
    <definedName name="NFB_R_GDP">'[11]Q1'!$E$30:$AH$30</definedName>
    <definedName name="NFI">[11]Main!$E$20:$AH$20</definedName>
    <definedName name="NFI_R">'[11]Q4'!$E$23:$AH$23</definedName>
    <definedName name="NFIG">[11]Main!$E$23:$AH$23</definedName>
    <definedName name="NFIP">[11]Main!$E$26:$AH$26</definedName>
    <definedName name="NFP_VE">#REF!</definedName>
    <definedName name="NFP_VE">#REF!</definedName>
    <definedName name="NGDP">[11]Main!$E$47:$AH$47</definedName>
    <definedName name="NGDP_D">'[11]Q3'!$E$22:$AH$22</definedName>
    <definedName name="NGDP_D.ARQ">'[11]Q2'!$E$21:$CB$21</definedName>
    <definedName name="NGDP_D.Q">'[11]Q2'!$E$20:$CB$20</definedName>
    <definedName name="NGDP_D.YOY">'[11]Q2'!$E$22:$CB$22</definedName>
    <definedName name="NGDP_D.YOYAVG">'[11]Q2'!$L$23:$CB$23</definedName>
    <definedName name="NGDP_DG">'[11]Q6'!$E$23:$AH$23</definedName>
    <definedName name="NGDP_R">'[11]Q4'!$E$50:$AH$50</definedName>
    <definedName name="NGDP_R.ARQ">'[11]Q2'!$E$10:$CB$10</definedName>
    <definedName name="NGDP_R.Q">'[11]Q2'!$E$9:$CB$9</definedName>
    <definedName name="NGDP_R.YOY">'[11]Q2'!$E$11:$CB$11</definedName>
    <definedName name="NGDP_R.YOYAVG">'[11]Q2'!$L$12:$CB$12</definedName>
    <definedName name="NGDP_RG">'[11]Q4'!$E$51:$AH$51</definedName>
    <definedName name="NGK">#REF!</definedName>
    <definedName name="NGS">[11]Main!$E$50:$AH$50</definedName>
    <definedName name="NGS_NGDP">[11]Main!$E$51:$AH$51</definedName>
    <definedName name="NGSG">[11]Main!$E$53:$AH$53</definedName>
    <definedName name="NGSP">[11]Main!$E$56:$AH$56</definedName>
    <definedName name="NI">[11]Main!$E$14:$AH$14</definedName>
    <definedName name="NI_GDP">[11]Main!$E$16:$AH$16</definedName>
    <definedName name="NI_NGDP">[11]Main!$E$16:$AH$16</definedName>
    <definedName name="NI_R">'[11]Q1'!$E$17:$AH$17</definedName>
    <definedName name="NINV">[11]Main!$E$18:$AH$18</definedName>
    <definedName name="NINV_R">'[11]Q4'!$E$20:$AH$20</definedName>
    <definedName name="NINV_R_GDP">'[11]Q1'!$E$21:$AH$21</definedName>
    <definedName name="NM">[11]Main!$E$38:$AH$38</definedName>
    <definedName name="NM_R">'[11]Q4'!$E$41:$AH$41</definedName>
    <definedName name="NMG">[11]Main!$E$41:$AH$41</definedName>
    <definedName name="NMG_R">'[11]Q1'!$E$44:$AH$44</definedName>
    <definedName name="NMG_RG">'[11]Q1'!$E$45:$AH$45</definedName>
    <definedName name="NMS">[11]Main!$E$44:$AH$44</definedName>
    <definedName name="NMS_R">'[11]Q1'!$E$47:$AH$47</definedName>
    <definedName name="NOK">#REF!</definedName>
    <definedName name="Non_BRO">#REF!</definedName>
    <definedName name="NTDD_R">'[11]Q1'!$E$26:$AH$26</definedName>
    <definedName name="NTDD_R.ARQ">'[11]Q2'!$E$15:$CB$15</definedName>
    <definedName name="NTDD_R.Q">'[11]Q2'!$E$14:$CB$14</definedName>
    <definedName name="NTDD_R.YOY">'[11]Q2'!$E$16:$CB$16</definedName>
    <definedName name="NTDD_R.YOYAVG">'[11]Q2'!$L$17:$CB$17</definedName>
    <definedName name="NTDD_RG">'[11]Q4'!$E$27:$AH$27</definedName>
    <definedName name="NX">[11]Main!$E$29:$AH$29</definedName>
    <definedName name="NX_R">'[11]Q4'!$E$32:$AH$32</definedName>
    <definedName name="NXG">[11]Main!$E$32:$AH$32</definedName>
    <definedName name="NXG_R">'[11]Q1'!$E$35:$AH$35</definedName>
    <definedName name="NXG_RG">'[11]Q1'!$E$36:$AH$36</definedName>
    <definedName name="NXS">[11]Main!$E$35:$AH$35</definedName>
    <definedName name="NXS_R">'[11]Q1'!$E$38:$AH$38</definedName>
    <definedName name="outl">#REF!</definedName>
    <definedName name="outl2">#REF!</definedName>
    <definedName name="OUTLOOK">#REF!</definedName>
    <definedName name="OUTLOOK2">#REF!</definedName>
    <definedName name="p">#REF!</definedName>
    <definedName name="Paym_Cap">[10]Debt!$G$249:$AQ$309</definedName>
    <definedName name="pchBMG">#REF!</definedName>
    <definedName name="pchBXG">#REF!</definedName>
    <definedName name="pchNM_R">'[11]Q1'!$E$42:$AH$42</definedName>
    <definedName name="pchNMG_R">'[11]Q4'!$E$45:$AH$45</definedName>
    <definedName name="pchNX_R">'[11]Q1'!$E$33:$AH$33</definedName>
    <definedName name="pchNXG_R">'[11]Q4'!$E$36:$AH$36</definedName>
    <definedName name="PCPI">'[11]Q3'!$E$25:$AH$25</definedName>
    <definedName name="PCPI.ARQ">'[11]Q2'!$E$26:$CB$26</definedName>
    <definedName name="PCPI.Q">'[11]Q2'!$E$25:$CB$25</definedName>
    <definedName name="PCPI.YOY">'[11]Q2'!$E$27:$CB$27</definedName>
    <definedName name="PCPI.YOYAVG">'[11]Q2'!$L$28:$CB$28</definedName>
    <definedName name="PCPIE">'[11]Q3'!$E$29:$AH$29</definedName>
    <definedName name="PCPIG">'[11]Q6'!$E$26:$AH$26</definedName>
    <definedName name="PEND">#REF!</definedName>
    <definedName name="PEOP">#REF!</definedName>
    <definedName name="PEOP">#REF!</definedName>
    <definedName name="per931_987">#REF!</definedName>
    <definedName name="PFP">[10]PFP!$C$5:$AG$59</definedName>
    <definedName name="PMENU">#REF!</definedName>
    <definedName name="PPPWGT">[11]Main!$E$65:$AH$65</definedName>
    <definedName name="Pr_tb_5">[13]Prj_Food!$A$10:$O$40</definedName>
    <definedName name="Pr_tb_6">[13]Prj_Fuel!$A$11:$P$38</definedName>
    <definedName name="Pr_tb_7">[13]Pr_Electr!$A$10:$I$34</definedName>
    <definedName name="Pr_tb_8">'[13]JunPrg_9899&amp;beyond'!$A$1332:$AE$1383</definedName>
    <definedName name="Pr_tb_9">'[13]JunPrg_9899&amp;beyond'!$A$1389:$AE$1457</definedName>
    <definedName name="Pr_tb_food0">'[13]JunPrg_9899&amp;beyond'!$A$883:$AE$900</definedName>
    <definedName name="Pr_tb_food1">'[13]JunPrg_9899&amp;beyond'!$A$912:$AE$944</definedName>
    <definedName name="Pr_tb_food2">'[13]JunPrg_9899&amp;beyond'!$A$946:$AE$984</definedName>
    <definedName name="Pr_tb_food3">'[13]JunPrg_9899&amp;beyond'!$A$985:$AE$1028</definedName>
    <definedName name="Pr_tb1">'[13]JunPrg_9899&amp;beyond'!$A$4:$AE$75</definedName>
    <definedName name="Pr_tb1b">'[13]JunPrg_9899&amp;beyond'!$A$1105:$AE$1176</definedName>
    <definedName name="Pr_tb2">'[13]JunPrg_9899&amp;beyond'!$A$150:$AE$190</definedName>
    <definedName name="Pr_tb2b">'[13]JunPrg_9899&amp;beyond'!$A$1206:$AE$1249</definedName>
    <definedName name="Pr_tb3">'[13]JunPrg_9899&amp;beyond'!$A$198:$AE$272</definedName>
    <definedName name="Pr_tb3b">'[13]JunPrg_9899&amp;beyond'!$A$1252:$AE$1327</definedName>
    <definedName name="Pr_tb4">'[13]JunPrg_9899&amp;beyond'!$A$1032:$AE$1089</definedName>
    <definedName name="Prill_Ar_TOT_Lek">#REF!</definedName>
    <definedName name="Prill_Ar_TOT_Valute">#REF!</definedName>
    <definedName name="print">#REF!</definedName>
    <definedName name="Print_Area_table10">#REF!</definedName>
    <definedName name="_xlnm.Print_Titles">[11]Micro!$A:$C,[11]Micro!$1:$7</definedName>
    <definedName name="PrintThis_Links">[11]Links!$A$1:$F$33</definedName>
    <definedName name="PTE">#REF!</definedName>
    <definedName name="Qershor_Ar_TOT_Lek">#REF!</definedName>
    <definedName name="Qershor_Ar_TOT_Valute">#REF!</definedName>
    <definedName name="REAL">#REF!</definedName>
    <definedName name="RED_BOP">[10]RED!$C$2:$AA$54</definedName>
    <definedName name="RED_D">[10]RED!$C$57:$AA$97</definedName>
    <definedName name="RED_DS">[10]RED!$AD$3:$AW$30</definedName>
    <definedName name="RED_TRD">[10]RED!$BC$3:$BF$45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'[28]C'!$747:$747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News">[29]Main!$AB$27</definedName>
    <definedName name="rngQuestChecked">[11]ErrCheck!$A$3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.Lim.Ardh.">#N/A</definedName>
    <definedName name="Shkoder" hidden="1">#REF!</definedName>
    <definedName name="Shkurt_Ar_TOT_Lek">#REF!</definedName>
    <definedName name="Shkurt_Ar_TOT_Valute">#REF!</definedName>
    <definedName name="Shtator_Ar_TOT_Lek">#REF!</definedName>
    <definedName name="Shtator_Ar_TOT_Valute">#REF!</definedName>
    <definedName name="STOP">#REF!</definedName>
    <definedName name="sum">[10]BoP!$G$174:$AR$216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[13]CGExp!$B$135:$CL$192</definedName>
    <definedName name="TB_Subsd">#REF!</definedName>
    <definedName name="Tb_Tax_3year">[13]TaxRev!$A$2:$L$66</definedName>
    <definedName name="TB_Taxes">'[13]JunPrg_9899&amp;beyond'!$A$487:$AE$559</definedName>
    <definedName name="TB1_x">#REF!</definedName>
    <definedName name="TB1_xx">#REF!</definedName>
    <definedName name="TB1b">[13]SummaryCG!$A$79:$CL$150</definedName>
    <definedName name="TB1b_x">#REF!</definedName>
    <definedName name="TB2b">[13]CGRev!$A$57:$CL$99</definedName>
    <definedName name="TB3b">[13]CGExp!$B$284:$CL$356</definedName>
    <definedName name="TB5b">[13]CGAuthMeth!$B$174:$CL$223</definedName>
    <definedName name="TB6b">[13]CGAuthMeth!$B$231:$CL$297</definedName>
    <definedName name="TB7b">[13]CGFin_Monthly!$B$92:$AC$142</definedName>
    <definedName name="tblChecks">[11]ErrCheck!$A$3:$E$5</definedName>
    <definedName name="tblLinks">[11]Links!$A$4:$F$33</definedName>
    <definedName name="TBPRJ4">#REF!</definedName>
    <definedName name="Tbs1thr4">#REF!</definedName>
    <definedName name="Tetor_Ar_TOT_Lek">#REF!</definedName>
    <definedName name="Tetor_Ar_TOT_Valute">#REF!</definedName>
    <definedName name="TM">'[11]Q5'!$E$19:$AH$19</definedName>
    <definedName name="TM_D">'[11]Q5'!$E$23:$AH$23</definedName>
    <definedName name="TM_DPCH">'[11]Q5'!$E$24:$AH$24</definedName>
    <definedName name="TM_R">'[11]Q5'!$E$22:$AH$22</definedName>
    <definedName name="TM_RPCH">'[11]Q5'!$E$21:$AH$21</definedName>
    <definedName name="TMG">'[11]Q5'!$E$38:$AH$38</definedName>
    <definedName name="TMG_D">'[11]Q5'!$E$42:$AH$42</definedName>
    <definedName name="TMG_DPCH">'[11]Q5'!$E$43:$AH$43</definedName>
    <definedName name="TMG_R">'[11]Q5'!$E$41:$AH$41</definedName>
    <definedName name="TMG_RPCH">[11]Micro!$E$40:$AH$40</definedName>
    <definedName name="TMGO">[11]Micro!$E$58:$AH$58</definedName>
    <definedName name="TMGO_D">'[11]Q5'!$E$63:$AH$63</definedName>
    <definedName name="TMGO_DPCH">'[11]Q5'!$E$64:$AH$64</definedName>
    <definedName name="TMGO_R">'[11]Q5'!$E$62:$AH$62</definedName>
    <definedName name="TMGO_RPCH">'[11]Q5'!$E$60:$AH$60</definedName>
    <definedName name="TMGXO">'[11]Q5'!$E$82:$AH$82</definedName>
    <definedName name="TMGXO_D">'[11]Q5'!$E$88:$AH$88</definedName>
    <definedName name="TMGXO_DPCH">'[11]Q5'!$E$89:$AH$89</definedName>
    <definedName name="TMGXO_R">'[11]Q5'!$E$87:$AH$87</definedName>
    <definedName name="TMGXO_RPCH">'[11]Q5'!$E$84:$AH$84</definedName>
    <definedName name="TMS">'[11]Q5'!$E$97:$AH$97</definedName>
    <definedName name="Trade">[10]BoP!$G$218:$AR$256</definedName>
    <definedName name="Trade_balance">#REF!</definedName>
    <definedName name="TRANSFERTEST">#REF!</definedName>
    <definedName name="TX">'[11]Q5'!$E$11:$AH$11</definedName>
    <definedName name="TX_D">'[11]Q5'!$E$15:$AH$15</definedName>
    <definedName name="TX_DPCH">'[11]Q5'!$E$16:$AH$16</definedName>
    <definedName name="TX_R">'[11]Q5'!$E$14:$AH$14</definedName>
    <definedName name="TX_RPCH">'[11]Q5'!$E$13:$AH$13</definedName>
    <definedName name="TXG">'[11]Q5'!$E$30:$AH$30</definedName>
    <definedName name="TXG_D">'[11]Q5'!$E$34:$AH$34</definedName>
    <definedName name="TXG_DPCH">'[11]Q5'!$E$35:$AH$35</definedName>
    <definedName name="TXG_R">'[11]Q5'!$E$33:$AH$33</definedName>
    <definedName name="TXG_RPCH">[11]Micro!$E$32:$AH$32</definedName>
    <definedName name="TXGO">[11]Micro!$E$49:$AH$49</definedName>
    <definedName name="TXGO_D">'[11]Q5'!$E$54:$AH$54</definedName>
    <definedName name="TXGO_DPCH">'[11]Q5'!$E$55:$AH$55</definedName>
    <definedName name="TXGO_R">'[11]Q5'!$E$53:$AH$53</definedName>
    <definedName name="TXGO_RPCH">'[11]Q5'!$E$51:$AH$51</definedName>
    <definedName name="TXGXO">'[11]Q5'!$E$72:$AH$72</definedName>
    <definedName name="TXGXO_D">'[11]Q5'!$E$78:$AH$78</definedName>
    <definedName name="TXGXO_DPCH">'[11]Q5'!$E$79:$AH$79</definedName>
    <definedName name="TXGXO_R">'[11]Q5'!$E$77:$AH$77</definedName>
    <definedName name="TXGXO_RPCH">'[11]Q5'!$E$74:$AH$74</definedName>
    <definedName name="TXS">'[11]Q5'!$E$95:$AH$95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[11]Micro!$E$67:$AH$67</definedName>
    <definedName name="WPCP33pch">'[11]Q5'!$E$68:$AH$68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  <definedName name="_xlnm.Print_Area" localSheetId="7">'Aneksi 1 (2)'!$A$1:$I$30</definedName>
    <definedName name="_xlnm.Print_Area" localSheetId="8">'Aneksi 2 (2)'!$A$1:$P$98</definedName>
    <definedName name="_xlnm.Print_Area" localSheetId="10">'Aneksi 4 (2)'!$A$1:$K$20</definedName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#REF!</definedName>
    <definedName name="__123Graph_AADVANCE" hidden="1">#REF!</definedName>
    <definedName name="__123Graph_ACUMCHANGE" hidden="1">#REF!</definedName>
    <definedName name="__123Graph_ADAILYEXR" hidden="1">'[2]DAILY from archive'!$J$177:$J$332</definedName>
    <definedName name="__123Graph_ADAILYRATE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IBRD_LEND" hidden="1">[4]WB!$Q$13:$AK$13</definedName>
    <definedName name="__123Graph_APIPELINE" hidden="1">[4]BoP!$U$359:$AQ$359</definedName>
    <definedName name="__123Graph_AREER" hidden="1">#REF!</definedName>
    <definedName name="__123Graph_ARESERVES" hidden="1">[5]NFA!$AX$73:$BZ$73</definedName>
    <definedName name="__123Graph_B" hidden="1">#REF!</definedName>
    <definedName name="__123Graph_BCUMCHANGE" hidden="1">#REF!</definedName>
    <definedName name="__123Graph_BDAILYEXR" hidden="1">#REF!</definedName>
    <definedName name="__123Graph_BDAILYRATE" hidden="1">#REF!</definedName>
    <definedName name="__123Graph_BIBRD_LEND" hidden="1">[4]WB!$Q$61:$AK$61</definedName>
    <definedName name="__123Graph_BPIPELINE" hidden="1">[4]BoP!$U$358:$AQ$358</definedName>
    <definedName name="__123Graph_BREER" hidden="1">#REF!</definedName>
    <definedName name="__123Graph_BRESERVES" hidden="1">[5]NFA!$AX$74:$BZ$74</definedName>
    <definedName name="__123Graph_C" hidden="1">#REF!</definedName>
    <definedName name="__123Graph_CDAILYEXR" hidden="1">#REF!</definedName>
    <definedName name="__123Graph_CDAILYRATE" hidden="1">#REF!</definedName>
    <definedName name="__123Graph_CREER" hidden="1">#REF!</definedName>
    <definedName name="__123Graph_D" hidden="1">#REF!</definedName>
    <definedName name="__123Graph_DDAILYEXR" hidden="1">#REF!</definedName>
    <definedName name="__123Graph_DDAILYRATE" hidden="1">#REF!</definedName>
    <definedName name="__123Graph_E" hidden="1">#REF!</definedName>
    <definedName name="__123Graph_EDAILYEXR" hidden="1">#REF!</definedName>
    <definedName name="__123Graph_F" hidden="1">#REF!</definedName>
    <definedName name="__123Graph_FDAILYEXR" hidden="1">'[2]DAILY from archive'!$AA$18:$AA$332</definedName>
    <definedName name="__123Graph_X" hidden="1">'[8]SUMMARY TABLE'!$C$5:$S$5</definedName>
    <definedName name="__123Graph_XCUMCHANGE" hidden="1">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_COL1">'[9]SimInp1:ModDef'!$A$1:$V$130</definedName>
    <definedName name="__END94">'[10]End-94'!$D$102:$AS$189</definedName>
    <definedName name="__MCV1">[11]Main!$E$64:$AH$64</definedName>
    <definedName name="__SUM2">[10]BoP!$G$174:$AR$216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3">#REF!</definedName>
    <definedName name="__tab14">#REF!</definedName>
    <definedName name="__tab15">#REF!</definedName>
    <definedName name="__tab16">#REF!</definedName>
    <definedName name="__tab17">#REF!</definedName>
    <definedName name="__tab18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ab9">#REF!</definedName>
    <definedName name="__TB1">[13]SummaryCG!$A$4:$CL$77</definedName>
    <definedName name="__TB2">[13]CGRev!$A$4:$CL$43</definedName>
    <definedName name="__TB3">[13]CGExp!$A$4:$CL$86</definedName>
    <definedName name="__TB4">[13]CGExternal!$B$4:$CL$55</definedName>
    <definedName name="__TB5">[13]CGAuthMeth!$B$4:$CL$55</definedName>
    <definedName name="__TB6">[13]CGAuthMeth!$B$64:$CL$131</definedName>
    <definedName name="__TB7">[13]CGFin_Monthly!$B$4:$AC$73</definedName>
    <definedName name="__TB8">[13]CGFin_Monthly!$B$174:$AC$234</definedName>
    <definedName name="__WB1">[10]WB!$D$13:$AF$264</definedName>
    <definedName name="__WB2">[10]WB!$AG$13:$AQ$264</definedName>
    <definedName name="_1Macros_Import_.qbop">[14]!'[Macros Import].qbop'</definedName>
    <definedName name="_2__123Graph_ACPI_ER_LOG" hidden="1">#REF!</definedName>
    <definedName name="_3__123Graph_AIBA_IBRD" hidden="1">[4]WB!$Q$62:$AK$62</definedName>
    <definedName name="_4__123Graph_AWB_ADJ_PRJ" hidden="1">[4]WB!$Q$255:$AK$255</definedName>
    <definedName name="_5__123Graph_BCPI_ER_LOG" hidden="1">#REF!</definedName>
    <definedName name="_6__123Graph_BIBA_IBRD" hidden="1">#REF!</definedName>
    <definedName name="_7__123Graph_BWB_ADJ_PRJ" hidden="1">[4]WB!$Q$257:$AK$257</definedName>
    <definedName name="_COL1">'[9]SimInp1:ModDef'!$A$1:$V$130</definedName>
    <definedName name="_END94">'[10]End-94'!$D$102:$AS$189</definedName>
    <definedName name="_Fill" hidden="1">#REF!</definedName>
    <definedName name="_Filler" hidden="1">[15]A!$A$43:$A$598</definedName>
    <definedName name="_Key2" hidden="1">#REF!</definedName>
    <definedName name="_MCV1">[11]Main!$E$64:$AH$64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[10]BoP!$G$174:$AR$216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B1">[13]SummaryCG!$A$4:$CL$77</definedName>
    <definedName name="_TB2">[13]CGRev!$A$4:$CL$43</definedName>
    <definedName name="_TB3">[13]CGExp!$A$4:$CL$86</definedName>
    <definedName name="_TB4">[13]CGExternal!$B$4:$CL$55</definedName>
    <definedName name="_TB5">[13]CGAuthMeth!$B$4:$CL$55</definedName>
    <definedName name="_TB6">[13]CGAuthMeth!$B$64:$CL$131</definedName>
    <definedName name="_TB7">[13]CGFin_Monthly!$B$4:$AC$73</definedName>
    <definedName name="_TB8">[13]CGFin_Monthly!$B$174:$AC$234</definedName>
    <definedName name="_WB1">[10]WB!$D$13:$AF$264</definedName>
    <definedName name="_WB2">[10]WB!$AG$13:$AQ$264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[11]QQ!$E$11:$AH$11</definedName>
    <definedName name="ALTNGDP_R">'[11]Q4'!$E$53:$AH$53</definedName>
    <definedName name="ALTPCPI">'[11]Q6'!$E$27:$AH$27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#REF!</definedName>
    <definedName name="basktinf12\">#REF!</definedName>
    <definedName name="BCA">[11]QQ!$E$9:$AH$9</definedName>
    <definedName name="BCA_GDP">[11]QQ!$E$10:$AH$10</definedName>
    <definedName name="BCA_NGDP">#REF!</definedName>
    <definedName name="BE">'[11]Q6'!$E$137:$AH$137</definedName>
    <definedName name="BEA">[11]QQ!$E$140:$AH$140</definedName>
    <definedName name="BEC">#REF!</definedName>
    <definedName name="BED">#REF!</definedName>
    <definedName name="BED_6">#REF!</definedName>
    <definedName name="BEO">'[11]Q6'!$E$142:$AH$142</definedName>
    <definedName name="BER">[11]QQ!$E$141:$AH$141</definedName>
    <definedName name="BESD">'[11]Q7'!$E$42:$AH$42</definedName>
    <definedName name="BF">[11]QQ!$E$55:$AH$55</definedName>
    <definedName name="BFD">[11]QQ!$E$58:$AH$58</definedName>
    <definedName name="BFDA">'[11]Q6'!$E$60:$AH$60</definedName>
    <definedName name="BFDI">'[11]Q6'!$E$63:$AH$63</definedName>
    <definedName name="BFDIL">[11]QQ!$E$65:$AH$65</definedName>
    <definedName name="BFL_D">[11]DA!$E$49:$AH$49</definedName>
    <definedName name="BFO">[11]QQ!$E$90:$AH$90</definedName>
    <definedName name="BFOA">'[11]Q6'!$E$98:$AH$98</definedName>
    <definedName name="BFOAG">[11]QQ!$E$100:$AH$100</definedName>
    <definedName name="BFOAP">'[11]Q6'!$E$101:$AH$101</definedName>
    <definedName name="BFOG">'[11]Q6'!$E$93:$AH$93</definedName>
    <definedName name="BFOL">[11]QQ!$E$104:$AH$104</definedName>
    <definedName name="BFOL_B">[11]QQ!$E$118:$AH$118</definedName>
    <definedName name="BFOL_G">[11]QQ!$E$113:$AH$113</definedName>
    <definedName name="BFOL_L">#REF!</definedName>
    <definedName name="BFOL_O">'[11]Q6'!$E$120:$AH$120</definedName>
    <definedName name="BFOL_S">#REF!</definedName>
    <definedName name="BFOLB">#REF!</definedName>
    <definedName name="BFOLG">'[11]Q6'!$E$107:$AH$107</definedName>
    <definedName name="BFOLG_L">#REF!</definedName>
    <definedName name="BFOLP">'[11]Q6'!$E$109:$AH$109</definedName>
    <definedName name="BFOP">'[11]Q6'!$E$95:$AH$95</definedName>
    <definedName name="BFP">[11]QQ!$E$68:$AH$68</definedName>
    <definedName name="BFPA">'[11]Q6'!$E$75:$AH$75</definedName>
    <definedName name="BFPAG">[11]QQ!$E$77:$AH$77</definedName>
    <definedName name="BFPG">'[11]Q6'!$E$72:$AH$72</definedName>
    <definedName name="BFPL">'[11]Q6'!$E$78:$AH$78</definedName>
    <definedName name="BFPLBN">#REF!</definedName>
    <definedName name="BFPLD">[11]QQ!$E$83:$AH$83</definedName>
    <definedName name="BFPLD_G">#REF!</definedName>
    <definedName name="BFPLDG">'[11]Q6'!$E$88:$AH$88</definedName>
    <definedName name="BFPLDP">'[11]Q6'!$E$86:$AH$86</definedName>
    <definedName name="BFPLE">'[11]Q6'!$E$81:$AH$81</definedName>
    <definedName name="BFPLE_G">#REF!</definedName>
    <definedName name="BFPLMM">#REF!</definedName>
    <definedName name="BFPP">'[11]Q6'!$E$70:$AH$70</definedName>
    <definedName name="BFRA">[11]QQ!$E$123:$AH$123</definedName>
    <definedName name="BFUND">'[11]Q6'!$E$115:$AH$115</definedName>
    <definedName name="BGS">'[11]Q6'!$E$13:$AH$13</definedName>
    <definedName name="BI">'[11]Q6'!$E$32:$AH$32</definedName>
    <definedName name="BIC">'[11]Q6'!$E$35:$AH$35</definedName>
    <definedName name="BID">'[11]Q6'!$E$38:$AH$38</definedName>
    <definedName name="BIL">[19]Work!$B$26:$AG$97</definedName>
    <definedName name="BIP">#REF!</definedName>
    <definedName name="BK">'[11]Q6'!$E$48:$AH$48</definedName>
    <definedName name="BKF">[11]QQ!$E$51:$AH$51</definedName>
    <definedName name="BKF_6">'[11]Q6'!$E$139:$AH$139</definedName>
    <definedName name="BKFA">#REF!</definedName>
    <definedName name="BKO">'[11]Q6'!$E$52:$AH$52</definedName>
    <definedName name="BM">'[11]Q6'!$E$24:$AH$24</definedName>
    <definedName name="BMG">'[11]Q6'!$E$27:$AH$27</definedName>
    <definedName name="BMII">[11]QQ!$E$40:$AH$40</definedName>
    <definedName name="BMII_7">'[11]Q7'!$E$40:$AH$40</definedName>
    <definedName name="BMS">'[11]Q6'!$E$29:$AH$29</definedName>
    <definedName name="BOP">'[11]Q6'!$E$130:$AH$130</definedName>
    <definedName name="BOP_GDP">'[11]Q6'!$E$131:$AH$131</definedName>
    <definedName name="BRASS">[11]QQ!$E$150:$AH$150</definedName>
    <definedName name="BRASS_6">'[11]Q6'!$E$126:$AH$126</definedName>
    <definedName name="BRO">#REF!</definedName>
    <definedName name="BTR">'[11]Q6'!$E$42:$AH$42</definedName>
    <definedName name="BTRG">'[11]Q6'!$E$44:$AH$44</definedName>
    <definedName name="BTRP">'[11]Q6'!$E$45:$AH$45</definedName>
    <definedName name="budfin">#REF!</definedName>
    <definedName name="budget_financing">#REF!</definedName>
    <definedName name="BX">'[11]Q6'!$E$16:$AH$16</definedName>
    <definedName name="BXG">'[11]Q6'!$E$19:$AH$19</definedName>
    <definedName name="BXS">'[11]Q6'!$E$21:$AH$21</definedName>
    <definedName name="CAD">#REF!</definedName>
    <definedName name="CalcMCV_4">'[11]Q4'!$E$58:$AH$58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'[11]Q1'!$E$61:$AH$61</definedName>
    <definedName name="CHK2.1">[11]Main!$E$67:$AH$67</definedName>
    <definedName name="CHK2.2">[11]Main!$E$70:$AH$70</definedName>
    <definedName name="CHK2.3">[11]Main!$E$75:$AH$75</definedName>
    <definedName name="CHK3.1">'[11]Q3'!$E$61:$AH$61</definedName>
    <definedName name="CHK5.1">'[11]Q5'!$E$107:$AH$107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[10]CPFs!$F$13:$AF$84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[11]DA!$E$9:$AH$9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[11]DA!$E$22:$AH$22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[11]DA!$E$21:$AH$21</definedName>
    <definedName name="D_GCB">[21]DA!$E$62:$AH$62</definedName>
    <definedName name="D_GGB">[21]DA!$E$63:$AH$63</definedName>
    <definedName name="D_Ind">[10]DSA!$G$7:$AU$96</definedName>
    <definedName name="D_L">'[11]Q7'!$E$13:$AH$13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'[11]Q7'!$E$23:$AH$23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'[11]Q7'!$E$16:$AH$16</definedName>
    <definedName name="D_SRM">'[11]Q7'!$E$34:$AH$34</definedName>
    <definedName name="D_SY">#REF!</definedName>
    <definedName name="D_WPCP33_D">[21]DA!$E$66:$AH$66</definedName>
    <definedName name="DA">[11]DA!$E$33:$AH$33</definedName>
    <definedName name="date">#REF!</definedName>
    <definedName name="DATES">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'[11]Q7'!$E$28:$AH$28</definedName>
    <definedName name="DG">'[11]Q7'!$E$27:$AH$27</definedName>
    <definedName name="DG_S">'[11]Q7'!$E$18:$AH$18</definedName>
    <definedName name="Dhjetor_Ar_TOT_Lek">#REF!</definedName>
    <definedName name="Dhjetor_Ar_TOT_Valute">#REF!</definedName>
    <definedName name="Discount_NC">'[23]Triangle private'!$C$17</definedName>
    <definedName name="DiscountRate">#REF!</definedName>
    <definedName name="DKK">#REF!</definedName>
    <definedName name="DM">#REF!</definedName>
    <definedName name="DO">'[11]Q7'!$E$29:$AH$29</definedName>
    <definedName name="doc">[19]DOC!$A$1:$L$43</definedName>
    <definedName name="DOCFILE">#REF!</definedName>
    <definedName name="DS">[11]DA!$E$38:$AH$38</definedName>
    <definedName name="DSA_Assumptions">[10]DSA!$G$666:$AJ$698</definedName>
    <definedName name="DSDSI">'[11]Q7'!$E$42:$AH$42</definedName>
    <definedName name="DSDSP">'[11]Q7'!$E$52:$AH$52</definedName>
    <definedName name="DSI">'[11]Q7'!$E$46:$AH$46</definedName>
    <definedName name="DSP">'[11]Q7'!$E$56:$AH$56</definedName>
    <definedName name="DSPG">'[11]Q7'!$E$58:$AH$58</definedName>
    <definedName name="DTS">#REF!</definedName>
    <definedName name="EBRD">[10]EBRD!$D$14:$AM$120</definedName>
    <definedName name="ECU">#REF!</definedName>
    <definedName name="EDNA">[11]QQ!$E$151:$AH$151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'[11]Q5'!$DZ$1</definedName>
    <definedName name="ENDA">[11]QQ!$E$147:$AH$147</definedName>
    <definedName name="endrit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[11]Main!$AB$25</definedName>
    <definedName name="EXTERNAL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[10]BoP!$G$365:$AK$434</definedName>
    <definedName name="FLRES">#REF!</definedName>
    <definedName name="FLRESC">#REF!</definedName>
    <definedName name="FMB">'[11]Q4'!$E$51:$AH$51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'[11]Q4'!$E$18:$AH$18</definedName>
    <definedName name="GCB_NGDP">'[11]Q7'!$E$19:$AH$19</definedName>
    <definedName name="GCD">'[11]Q4'!$E$21:$AH$21</definedName>
    <definedName name="GCEI">'[11]Q4'!$E$16:$AH$16</definedName>
    <definedName name="GCENL">'[11]Q4'!$E$13:$AH$13</definedName>
    <definedName name="GCND">'[11]Q4'!$E$24:$AH$24</definedName>
    <definedName name="GCND_NGDP">'[11]Q4'!$E$25:$AH$25</definedName>
    <definedName name="GCRG">'[11]Q4'!$E$10:$AH$10</definedName>
    <definedName name="GEORED98.XLS">[19]RED98DATA!$B$2:$BW$78</definedName>
    <definedName name="GGB">'[11]Q4'!$E$40:$AH$40</definedName>
    <definedName name="GGB_NGDP">'[11]Q7'!$E$41:$AH$41</definedName>
    <definedName name="GGD">'[11]Q4'!$E$43:$AH$43</definedName>
    <definedName name="GGED">'[11]Q4'!$E$35:$AH$35</definedName>
    <definedName name="GGEI">'[11]Q4'!$E$38:$AH$38</definedName>
    <definedName name="GGENL">'[11]Q4'!$E$32:$AH$32</definedName>
    <definedName name="GGND">'[11]Q4'!$E$46:$AH$46</definedName>
    <definedName name="GGRG">'[11]Q4'!$E$29:$AH$29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#REF!</definedName>
    <definedName name="Gusht_Ar_TOT_Valute">#REF!</definedName>
    <definedName name="HERE">#REF!</definedName>
    <definedName name="IM">[10]BoP!$G$259:$AR$307</definedName>
    <definedName name="IMF">[10]IMF!$C$5:$AP$55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'[24]Aid:Services'!$A$39:$AJ$46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#REF!</definedName>
    <definedName name="Janar_Ar_TOT_Valute">#REF!</definedName>
    <definedName name="JPY">#REF!</definedName>
    <definedName name="KA">#REF!</definedName>
    <definedName name="KEND">#REF!</definedName>
    <definedName name="KMENU">#REF!</definedName>
    <definedName name="Korrik_Ar_TOT_Lek">#REF!</definedName>
    <definedName name="Korrik_Ar_TOT_Valute">#REF!</definedName>
    <definedName name="KWD">#REF!</definedName>
    <definedName name="Last_Row">#N/A</definedName>
    <definedName name="latest1998">#REF!</definedName>
    <definedName name="LCM">'[11]Q3'!$E$46:$AH$46</definedName>
    <definedName name="LE">'[11]Q3'!$E$13:$AH$13</definedName>
    <definedName name="LEM">'[11]Q3'!$E$52:$AH$52</definedName>
    <definedName name="LHEM">'[11]Q3'!$E$34:$AH$34</definedName>
    <definedName name="LHM">'[11]Q3'!$E$55:$AH$55</definedName>
    <definedName name="LIPM">'[11]Q3'!$E$43:$AH$43</definedName>
    <definedName name="liquidity_reserve">#REF!</definedName>
    <definedName name="LLF">'[11]Q3'!$E$10:$AH$10</definedName>
    <definedName name="LP">'[11]Q6'!$E$19:$AH$19</definedName>
    <definedName name="LULCM">'[11]Q3'!$E$37:$AH$37</definedName>
    <definedName name="LUR">'[11]Q3'!$E$16:$AH$16</definedName>
    <definedName name="Lyon">'[25]C'!$O$1</definedName>
    <definedName name="MACRO">#REF!</definedName>
    <definedName name="MACROS">#REF!</definedName>
    <definedName name="Maj_Ar_TOT_Lek">#REF!</definedName>
    <definedName name="Maj_Ar_TOT_Valute">#REF!</definedName>
    <definedName name="Mars_Ar_TOT_Lek">#REF!</definedName>
    <definedName name="Mars_Ar_TOT_Valute">#REF!</definedName>
    <definedName name="Maturity_NC">'[23]Triangle private'!$C$15</definedName>
    <definedName name="MCV">[11]Main!$E$63:$AH$63</definedName>
    <definedName name="MCV_B">[11]QQ!$E$157:$AH$157</definedName>
    <definedName name="MCV_B1">'[11]Q6'!$E$158:$AH$158</definedName>
    <definedName name="MCV_D">[11]DA!$E$62:$AH$62</definedName>
    <definedName name="MCV_D1">[11]DA!$E$63:$AH$63</definedName>
    <definedName name="MCV_N">'[11]Q4'!$E$58:$AH$58</definedName>
    <definedName name="MCV_N1">'[11]Q1'!$E$59:$AH$59</definedName>
    <definedName name="MCV_T">[11]Micro!$E$103:$AH$103</definedName>
    <definedName name="MCV_T1">'[11]Q5'!$E$104:$AH$104</definedName>
    <definedName name="MIDDLE">#REF!</definedName>
    <definedName name="MNT_1_TB">#REF!</definedName>
    <definedName name="MNT_2_TB">#REF!</definedName>
    <definedName name="MNT_3_TB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'[11]Q3'!$E$27:$AH$27</definedName>
    <definedName name="MS_BMG">'[11]Q3'!$E$29:$AH$29</definedName>
    <definedName name="MS_BXG">'[11]Q3'!$E$28:$AH$28</definedName>
    <definedName name="MS_GCB_NGDP">'[11]Q3'!$E$19:$AH$19</definedName>
    <definedName name="MS_GGB_NGDP">'[11]Q3'!$E$20:$AH$20</definedName>
    <definedName name="MS_LUR">'[11]Q3'!$E$15:$AH$15</definedName>
    <definedName name="MS_NGDP">'[11]Q3'!$E$12:$AH$12</definedName>
    <definedName name="MS_NGDP_RG">'[11]Q3'!$E$9:$AH$9</definedName>
    <definedName name="MS_PCPIG">'[11]Q3'!$E$16:$AH$16</definedName>
    <definedName name="MS_TMG_RPCH">'[11]Q3'!$E$24:$AH$24</definedName>
    <definedName name="MS_TXG_RPCH">'[11]Q3'!$E$23:$AH$23</definedName>
    <definedName name="mt_moneyprog">#REF!</definedName>
    <definedName name="MTPROJ">#REF!</definedName>
    <definedName name="namehp">#REF!</definedName>
    <definedName name="NAMES">#REF!</definedName>
    <definedName name="NAMES_Q">#REF!</definedName>
    <definedName name="namesreer">#REF!</definedName>
    <definedName name="namesweo">#REF!</definedName>
    <definedName name="NC_R">'[11]Q1'!$E$8:$AH$8</definedName>
    <definedName name="NCG">[11]Main!$E$8:$AH$8</definedName>
    <definedName name="NCG_R">'[11]Q4'!$E$11:$AH$11</definedName>
    <definedName name="NCP">[11]Main!$E$11:$AH$11</definedName>
    <definedName name="NCP_R">'[11]Q4'!$E$14:$AH$14</definedName>
    <definedName name="Nentor_Ar_TOT_Lek">#REF!</definedName>
    <definedName name="Nentor_Ar_TOT_Valute">#REF!</definedName>
    <definedName name="newname" hidden="1">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'[11]Q1'!$E$29:$AH$29</definedName>
    <definedName name="NFB_R_GDP">'[11]Q1'!$E$30:$AH$30</definedName>
    <definedName name="NFI">[11]Main!$E$20:$AH$20</definedName>
    <definedName name="NFI_R">'[11]Q4'!$E$23:$AH$23</definedName>
    <definedName name="NFIG">[11]Main!$E$23:$AH$23</definedName>
    <definedName name="NFIP">[11]Main!$E$26:$AH$26</definedName>
    <definedName name="NFP_VE_1">#REF!</definedName>
    <definedName name="NGDP">[11]Main!$E$47:$AH$47</definedName>
    <definedName name="NGDP_D">'[11]Q3'!$E$22:$AH$22</definedName>
    <definedName name="NGDP_D.ARQ">'[11]Q2'!$E$21:$CB$21</definedName>
    <definedName name="NGDP_D.Q">'[11]Q2'!$E$20:$CB$20</definedName>
    <definedName name="NGDP_D.YOY">'[11]Q2'!$E$22:$CB$22</definedName>
    <definedName name="NGDP_D.YOYAVG">'[11]Q2'!$L$23:$CB$23</definedName>
    <definedName name="NGDP_DG">'[11]Q6'!$E$23:$AH$23</definedName>
    <definedName name="NGDP_R">'[11]Q4'!$E$50:$AH$50</definedName>
    <definedName name="NGDP_R.ARQ">'[11]Q2'!$E$10:$CB$10</definedName>
    <definedName name="NGDP_R.Q">'[11]Q2'!$E$9:$CB$9</definedName>
    <definedName name="NGDP_R.YOY">'[11]Q2'!$E$11:$CB$11</definedName>
    <definedName name="NGDP_R.YOYAVG">'[11]Q2'!$L$12:$CB$12</definedName>
    <definedName name="NGDP_RG">'[11]Q4'!$E$51:$AH$51</definedName>
    <definedName name="NGK">#REF!</definedName>
    <definedName name="NGS">[11]Main!$E$50:$AH$50</definedName>
    <definedName name="NGS_NGDP">[11]Main!$E$51:$AH$51</definedName>
    <definedName name="NGSG">[11]Main!$E$53:$AH$53</definedName>
    <definedName name="NGSP">[11]Main!$E$56:$AH$56</definedName>
    <definedName name="NI">[11]Main!$E$14:$AH$14</definedName>
    <definedName name="NI_GDP">[11]Main!$E$16:$AH$16</definedName>
    <definedName name="NI_NGDP">[11]Main!$E$16:$AH$16</definedName>
    <definedName name="NI_R">'[11]Q1'!$E$17:$AH$17</definedName>
    <definedName name="NINV">[11]Main!$E$18:$AH$18</definedName>
    <definedName name="NINV_R">'[11]Q4'!$E$20:$AH$20</definedName>
    <definedName name="NINV_R_GDP">'[11]Q1'!$E$21:$AH$21</definedName>
    <definedName name="NM">[11]Main!$E$38:$AH$38</definedName>
    <definedName name="NM_R">'[11]Q4'!$E$41:$AH$41</definedName>
    <definedName name="NMG">[11]Main!$E$41:$AH$41</definedName>
    <definedName name="NMG_R">'[11]Q1'!$E$44:$AH$44</definedName>
    <definedName name="NMG_RG">'[11]Q1'!$E$45:$AH$45</definedName>
    <definedName name="NMS">[11]Main!$E$44:$AH$44</definedName>
    <definedName name="NMS_R">'[11]Q1'!$E$47:$AH$47</definedName>
    <definedName name="NOK">#REF!</definedName>
    <definedName name="Non_BRO">#REF!</definedName>
    <definedName name="NTDD_R">'[11]Q1'!$E$26:$AH$26</definedName>
    <definedName name="NTDD_R.ARQ">'[11]Q2'!$E$15:$CB$15</definedName>
    <definedName name="NTDD_R.Q">'[11]Q2'!$E$14:$CB$14</definedName>
    <definedName name="NTDD_R.YOY">'[11]Q2'!$E$16:$CB$16</definedName>
    <definedName name="NTDD_R.YOYAVG">'[11]Q2'!$L$17:$CB$17</definedName>
    <definedName name="NTDD_RG">'[11]Q4'!$E$27:$AH$27</definedName>
    <definedName name="NX">[11]Main!$E$29:$AH$29</definedName>
    <definedName name="NX_R">'[11]Q4'!$E$32:$AH$32</definedName>
    <definedName name="NXG">[11]Main!$E$32:$AH$32</definedName>
    <definedName name="NXG_R">'[11]Q1'!$E$35:$AH$35</definedName>
    <definedName name="NXG_RG">'[11]Q1'!$E$36:$AH$36</definedName>
    <definedName name="NXS">[11]Main!$E$35:$AH$35</definedName>
    <definedName name="NXS_R">'[11]Q1'!$E$38:$AH$38</definedName>
    <definedName name="outl">#REF!</definedName>
    <definedName name="outl2">#REF!</definedName>
    <definedName name="OUTLOOK">#REF!</definedName>
    <definedName name="OUTLOOK2">#REF!</definedName>
    <definedName name="p">#REF!</definedName>
    <definedName name="Paym_Cap">[10]Debt!$G$249:$AQ$309</definedName>
    <definedName name="pchBMG">#REF!</definedName>
    <definedName name="pchBXG">#REF!</definedName>
    <definedName name="pchNM_R">'[11]Q1'!$E$42:$AH$42</definedName>
    <definedName name="pchNMG_R">'[11]Q4'!$E$45:$AH$45</definedName>
    <definedName name="pchNX_R">'[11]Q1'!$E$33:$AH$33</definedName>
    <definedName name="pchNXG_R">'[11]Q4'!$E$36:$AH$36</definedName>
    <definedName name="PCPI">'[11]Q3'!$E$25:$AH$25</definedName>
    <definedName name="PCPI.ARQ">'[11]Q2'!$E$26:$CB$26</definedName>
    <definedName name="PCPI.Q">'[11]Q2'!$E$25:$CB$25</definedName>
    <definedName name="PCPI.YOY">'[11]Q2'!$E$27:$CB$27</definedName>
    <definedName name="PCPI.YOYAVG">'[11]Q2'!$L$28:$CB$28</definedName>
    <definedName name="PCPIE">'[11]Q3'!$E$29:$AH$29</definedName>
    <definedName name="PCPIG">'[11]Q6'!$E$26:$AH$26</definedName>
    <definedName name="PEND">#REF!</definedName>
    <definedName name="PEOP_1">#REF!</definedName>
    <definedName name="per931_987">#REF!</definedName>
    <definedName name="PFP">[10]PFP!$C$5:$AG$59</definedName>
    <definedName name="PMENU">#REF!</definedName>
    <definedName name="PPPWGT">[11]Main!$E$65:$AH$65</definedName>
    <definedName name="Pr_tb_5">[13]Prj_Food!$A$10:$O$40</definedName>
    <definedName name="Pr_tb_6">[13]Prj_Fuel!$A$11:$P$38</definedName>
    <definedName name="Pr_tb_7">[13]Pr_Electr!$A$10:$I$34</definedName>
    <definedName name="Pr_tb_8">'[13]JunPrg_9899&amp;beyond'!$A$1332:$AE$1383</definedName>
    <definedName name="Pr_tb_9">'[13]JunPrg_9899&amp;beyond'!$A$1389:$AE$1457</definedName>
    <definedName name="Pr_tb_food0">'[13]JunPrg_9899&amp;beyond'!$A$883:$AE$900</definedName>
    <definedName name="Pr_tb_food1">'[13]JunPrg_9899&amp;beyond'!$A$912:$AE$944</definedName>
    <definedName name="Pr_tb_food2">'[13]JunPrg_9899&amp;beyond'!$A$946:$AE$984</definedName>
    <definedName name="Pr_tb_food3">'[13]JunPrg_9899&amp;beyond'!$A$985:$AE$1028</definedName>
    <definedName name="Pr_tb1">'[13]JunPrg_9899&amp;beyond'!$A$4:$AE$75</definedName>
    <definedName name="Pr_tb1b">'[13]JunPrg_9899&amp;beyond'!$A$1105:$AE$1176</definedName>
    <definedName name="Pr_tb2">'[13]JunPrg_9899&amp;beyond'!$A$150:$AE$190</definedName>
    <definedName name="Pr_tb2b">'[13]JunPrg_9899&amp;beyond'!$A$1206:$AE$1249</definedName>
    <definedName name="Pr_tb3">'[13]JunPrg_9899&amp;beyond'!$A$198:$AE$272</definedName>
    <definedName name="Pr_tb3b">'[13]JunPrg_9899&amp;beyond'!$A$1252:$AE$1327</definedName>
    <definedName name="Pr_tb4">'[13]JunPrg_9899&amp;beyond'!$A$1032:$AE$1089</definedName>
    <definedName name="Prill_Ar_TOT_Lek">#REF!</definedName>
    <definedName name="Prill_Ar_TOT_Valute">#REF!</definedName>
    <definedName name="print">#REF!</definedName>
    <definedName name="Print_Area_table10">#REF!</definedName>
    <definedName name="_xlnm.Print_Titles">[11]Micro!$A:$C,[11]Micro!$1:$7</definedName>
    <definedName name="PrintThis_Links">[11]Links!$A$1:$F$33</definedName>
    <definedName name="PTE">#REF!</definedName>
    <definedName name="Qershor_Ar_TOT_Lek">#REF!</definedName>
    <definedName name="Qershor_Ar_TOT_Valute">#REF!</definedName>
    <definedName name="REAL">#REF!</definedName>
    <definedName name="RED_BOP">[10]RED!$C$2:$AA$54</definedName>
    <definedName name="RED_D">[10]RED!$C$57:$AA$97</definedName>
    <definedName name="RED_DS">[10]RED!$AD$3:$AW$30</definedName>
    <definedName name="RED_TRD">[10]RED!$BC$3:$BF$45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'[28]C'!$747:$747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News">[29]Main!$AB$27</definedName>
    <definedName name="rngQuestChecked">[11]ErrCheck!$A$3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.Lim.Ardh.">#N/A</definedName>
    <definedName name="Shkoder" hidden="1">#REF!</definedName>
    <definedName name="Shkurt_Ar_TOT_Lek">#REF!</definedName>
    <definedName name="Shkurt_Ar_TOT_Valute">#REF!</definedName>
    <definedName name="Shtator_Ar_TOT_Lek">#REF!</definedName>
    <definedName name="Shtator_Ar_TOT_Valute">#REF!</definedName>
    <definedName name="STOP">#REF!</definedName>
    <definedName name="sum">[10]BoP!$G$174:$AR$216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[13]CGExp!$B$135:$CL$192</definedName>
    <definedName name="TB_Subsd">#REF!</definedName>
    <definedName name="Tb_Tax_3year">[13]TaxRev!$A$2:$L$66</definedName>
    <definedName name="TB_Taxes">'[13]JunPrg_9899&amp;beyond'!$A$487:$AE$559</definedName>
    <definedName name="TB1_x">#REF!</definedName>
    <definedName name="TB1_xx">#REF!</definedName>
    <definedName name="TB1b">[13]SummaryCG!$A$79:$CL$150</definedName>
    <definedName name="TB1b_x">#REF!</definedName>
    <definedName name="TB2b">[13]CGRev!$A$57:$CL$99</definedName>
    <definedName name="TB3b">[13]CGExp!$B$284:$CL$356</definedName>
    <definedName name="TB5b">[13]CGAuthMeth!$B$174:$CL$223</definedName>
    <definedName name="TB6b">[13]CGAuthMeth!$B$231:$CL$297</definedName>
    <definedName name="TB7b">[13]CGFin_Monthly!$B$92:$AC$142</definedName>
    <definedName name="tblChecks">[11]ErrCheck!$A$3:$E$5</definedName>
    <definedName name="tblLinks">[11]Links!$A$4:$F$33</definedName>
    <definedName name="TBPRJ4">#REF!</definedName>
    <definedName name="Tbs1thr4">#REF!</definedName>
    <definedName name="Tetor_Ar_TOT_Lek">#REF!</definedName>
    <definedName name="Tetor_Ar_TOT_Valute">#REF!</definedName>
    <definedName name="TM">'[11]Q5'!$E$19:$AH$19</definedName>
    <definedName name="TM_D">'[11]Q5'!$E$23:$AH$23</definedName>
    <definedName name="TM_DPCH">'[11]Q5'!$E$24:$AH$24</definedName>
    <definedName name="TM_R">'[11]Q5'!$E$22:$AH$22</definedName>
    <definedName name="TM_RPCH">'[11]Q5'!$E$21:$AH$21</definedName>
    <definedName name="TMG">'[11]Q5'!$E$38:$AH$38</definedName>
    <definedName name="TMG_D">'[11]Q5'!$E$42:$AH$42</definedName>
    <definedName name="TMG_DPCH">'[11]Q5'!$E$43:$AH$43</definedName>
    <definedName name="TMG_R">'[11]Q5'!$E$41:$AH$41</definedName>
    <definedName name="TMG_RPCH">[11]Micro!$E$40:$AH$40</definedName>
    <definedName name="TMGO">[11]Micro!$E$58:$AH$58</definedName>
    <definedName name="TMGO_D">'[11]Q5'!$E$63:$AH$63</definedName>
    <definedName name="TMGO_DPCH">'[11]Q5'!$E$64:$AH$64</definedName>
    <definedName name="TMGO_R">'[11]Q5'!$E$62:$AH$62</definedName>
    <definedName name="TMGO_RPCH">'[11]Q5'!$E$60:$AH$60</definedName>
    <definedName name="TMGXO">'[11]Q5'!$E$82:$AH$82</definedName>
    <definedName name="TMGXO_D">'[11]Q5'!$E$88:$AH$88</definedName>
    <definedName name="TMGXO_DPCH">'[11]Q5'!$E$89:$AH$89</definedName>
    <definedName name="TMGXO_R">'[11]Q5'!$E$87:$AH$87</definedName>
    <definedName name="TMGXO_RPCH">'[11]Q5'!$E$84:$AH$84</definedName>
    <definedName name="TMS">'[11]Q5'!$E$97:$AH$97</definedName>
    <definedName name="Trade">[10]BoP!$G$218:$AR$256</definedName>
    <definedName name="Trade_balance">#REF!</definedName>
    <definedName name="TRANSFERTEST">#REF!</definedName>
    <definedName name="TX">'[11]Q5'!$E$11:$AH$11</definedName>
    <definedName name="TX_D">'[11]Q5'!$E$15:$AH$15</definedName>
    <definedName name="TX_DPCH">'[11]Q5'!$E$16:$AH$16</definedName>
    <definedName name="TX_R">'[11]Q5'!$E$14:$AH$14</definedName>
    <definedName name="TX_RPCH">'[11]Q5'!$E$13:$AH$13</definedName>
    <definedName name="TXG">'[11]Q5'!$E$30:$AH$30</definedName>
    <definedName name="TXG_D">'[11]Q5'!$E$34:$AH$34</definedName>
    <definedName name="TXG_DPCH">'[11]Q5'!$E$35:$AH$35</definedName>
    <definedName name="TXG_R">'[11]Q5'!$E$33:$AH$33</definedName>
    <definedName name="TXG_RPCH">[11]Micro!$E$32:$AH$32</definedName>
    <definedName name="TXGO">[11]Micro!$E$49:$AH$49</definedName>
    <definedName name="TXGO_D">'[11]Q5'!$E$54:$AH$54</definedName>
    <definedName name="TXGO_DPCH">'[11]Q5'!$E$55:$AH$55</definedName>
    <definedName name="TXGO_R">'[11]Q5'!$E$53:$AH$53</definedName>
    <definedName name="TXGO_RPCH">'[11]Q5'!$E$51:$AH$51</definedName>
    <definedName name="TXGXO">'[11]Q5'!$E$72:$AH$72</definedName>
    <definedName name="TXGXO_D">'[11]Q5'!$E$78:$AH$78</definedName>
    <definedName name="TXGXO_DPCH">'[11]Q5'!$E$79:$AH$79</definedName>
    <definedName name="TXGXO_R">'[11]Q5'!$E$77:$AH$77</definedName>
    <definedName name="TXGXO_RPCH">'[11]Q5'!$E$74:$AH$74</definedName>
    <definedName name="TXS">'[11]Q5'!$E$95:$AH$95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[11]Micro!$E$67:$AH$67</definedName>
    <definedName name="WPCP33pch">'[11]Q5'!$E$68:$AH$68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fullCalcOnLoad="1"/>
</workbook>
</file>

<file path=xl/calcChain.xml><?xml version="1.0" encoding="utf-8"?>
<calcChain xmlns="http://schemas.openxmlformats.org/spreadsheetml/2006/main">
  <c r="C8" i="16" l="1"/>
</calcChain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Kledia Dono</author>
  </authors>
  <commentList>
    <comment ref="A62" authorId="0">
      <text>
        <r>
          <rPr>
            <b/>
            <sz val="9"/>
            <rFont val="Tahoma"/>
            <family val="2"/>
          </rPr>
          <t xml:space="preserve">Kledia </t>
        </r>
        <r>
          <rPr>
            <b/>
            <sz val="12"/>
            <rFont val="Tahoma"/>
            <family val="2"/>
          </rPr>
          <t>Dono:</t>
        </r>
        <r>
          <rPr>
            <sz val="12"/>
            <rFont val="Tahoma"/>
            <family val="2"/>
          </rPr>
          <t xml:space="preserve">
Edhe pse keto fonde jane te regjistruara ne thesar me ministri linje 00, per efekt te vetevleresimit financiar, kjo vlere nuk duhet te perfshihet ne detyrimet e pasqyruara ne tabelen e mesiperme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Kledia Dono</author>
  </authors>
  <commentList>
    <comment ref="B62" authorId="0">
      <text>
        <r>
          <rPr>
            <b/>
            <sz val="9"/>
            <rFont val="Tahoma"/>
            <family val="2"/>
          </rPr>
          <t xml:space="preserve">Kledia </t>
        </r>
        <r>
          <rPr>
            <b/>
            <sz val="12"/>
            <rFont val="Tahoma"/>
            <family val="2"/>
          </rPr>
          <t>Dono:</t>
        </r>
        <r>
          <rPr>
            <sz val="12"/>
            <rFont val="Tahoma"/>
            <family val="2"/>
          </rPr>
          <t xml:space="preserve">
Edhe pse keto fonde jane te regjistruara ne thesar me ministri linje 00, per efekt te vetevleresimit financiar, kjo vlere nuk duhet te perfshihet ne detyrimet e pasqyruara ne tabelen e mesiperme</t>
        </r>
      </text>
    </comment>
  </commentList>
</comments>
</file>

<file path=xl/sharedStrings.xml><?xml version="1.0" encoding="utf-8"?>
<sst xmlns="http://schemas.openxmlformats.org/spreadsheetml/2006/main" count="1090" uniqueCount="337">
  <si>
    <t>ne 000/leke</t>
  </si>
  <si>
    <t>Emri i Grupit</t>
  </si>
  <si>
    <t>Kodi i Grupit</t>
  </si>
  <si>
    <t>Programet</t>
  </si>
  <si>
    <t>(7)=(6)-(5)</t>
  </si>
  <si>
    <t>Fakti</t>
  </si>
  <si>
    <t>PBA</t>
  </si>
  <si>
    <t>Buxheti Vjetor</t>
  </si>
  <si>
    <t>Diferenca</t>
  </si>
  <si>
    <t>Emertimi</t>
  </si>
  <si>
    <t>.........</t>
  </si>
  <si>
    <t>...........</t>
  </si>
  <si>
    <t xml:space="preserve">Totali </t>
  </si>
  <si>
    <t>Kryetari i Njësisë së Vetëqeverisjes Vendore</t>
  </si>
  <si>
    <t>Emri</t>
  </si>
  <si>
    <t>Firma</t>
  </si>
  <si>
    <t>.....</t>
  </si>
  <si>
    <t>Programi</t>
  </si>
  <si>
    <t>Kodi i Programit</t>
  </si>
  <si>
    <t>Art.</t>
  </si>
  <si>
    <t>i vitit paraardhes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</si>
  <si>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</si>
  <si>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</si>
  <si>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</si>
  <si>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</si>
  <si>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</si>
  <si>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</si>
  <si>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</si>
  <si>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</si>
  <si>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</si>
  <si>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</si>
  <si>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</si>
  <si>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</si>
  <si>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</si>
  <si>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</si>
  <si>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</si>
  <si>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</si>
  <si>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</si>
  <si>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Drejtuesi i Ekipit Menaxhues të Programit</t>
  </si>
  <si>
    <t>Kryetari Njësisë Vetëqeverisjes Vendore</t>
  </si>
  <si>
    <t>Data</t>
  </si>
  <si>
    <t>ANEKSI nr.3 "Raporti permbledhes i realizimit te treguesve te performances/produkteve te programit"</t>
  </si>
  <si>
    <t>Emertimi i programit:</t>
  </si>
  <si>
    <t>Komente</t>
  </si>
  <si>
    <t>Qellimi 1</t>
  </si>
  <si>
    <t>**Treguesit e performancës/Produktet:</t>
  </si>
  <si>
    <t>Niveli faktik i  vitit paraardhes</t>
  </si>
  <si>
    <t>Niveli i planifikuar ne vitin korent</t>
  </si>
  <si>
    <t>Niveli i rishikuar ne vitin korent</t>
  </si>
  <si>
    <t>% e Realizimit te Treguesit te Performances/Produktit</t>
  </si>
  <si>
    <t>Objektivi 1.1</t>
  </si>
  <si>
    <t xml:space="preserve">Objektivi 1.2 </t>
  </si>
  <si>
    <t>Kodi i
Treguesit te Performances/Produktit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</si>
  <si>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</si>
  <si>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</si>
  <si>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</si>
  <si>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</si>
  <si>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</si>
  <si>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</si>
  <si>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</si>
  <si>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REALIZIMI PROGRESIV  nga fillimi i vitit deri në periudhën aktuale</t>
  </si>
  <si>
    <t>REALIZIMI PROGRESIV  nga fillimi i projektit deri në periudhën aktuale</t>
  </si>
  <si>
    <t>e</t>
  </si>
  <si>
    <t>të</t>
  </si>
  <si>
    <t>Kontraktuar</t>
  </si>
  <si>
    <t>projektit</t>
  </si>
  <si>
    <t>I</t>
  </si>
  <si>
    <t>II</t>
  </si>
  <si>
    <t>III</t>
  </si>
  <si>
    <t>IV</t>
  </si>
  <si>
    <t>Luhatjet ne Koston per Njesi</t>
  </si>
  <si>
    <t>Kodi</t>
  </si>
  <si>
    <t>Emertimi i Treguesit te Performances/Produktit</t>
  </si>
  <si>
    <t xml:space="preserve">Njësia matese </t>
  </si>
  <si>
    <t xml:space="preserve">V = IV - I
</t>
  </si>
  <si>
    <t xml:space="preserve">V = IV - II
</t>
  </si>
  <si>
    <t xml:space="preserve">V = IV - III
</t>
  </si>
  <si>
    <t>A</t>
  </si>
  <si>
    <t>B</t>
  </si>
  <si>
    <t>D</t>
  </si>
  <si>
    <t>ANEKSI nr.1 "Raporti i Shpenzimeve sipas Programeve"</t>
  </si>
  <si>
    <t>(1)</t>
  </si>
  <si>
    <t>(2)</t>
  </si>
  <si>
    <t>(3)</t>
  </si>
  <si>
    <t>(4)</t>
  </si>
  <si>
    <t>(5)</t>
  </si>
  <si>
    <t>(6)</t>
  </si>
  <si>
    <t>Totali i Shpenzimeve të Njësisë</t>
  </si>
  <si>
    <t>Shpenzimet e Njësisë së Vetëqeverisjes Vendore</t>
  </si>
  <si>
    <t>Aneksi 2. Raporti i Shpenzimeve të programeve sipas artikujve</t>
  </si>
  <si>
    <t>Kodi i Grupit / Njësisë Vendore</t>
  </si>
  <si>
    <t>Aneksi nr.4 Raporti i realizimit të objektivave të politikës së programit</t>
  </si>
  <si>
    <t>Totali (korrente + kapitale )</t>
  </si>
  <si>
    <t>Këshilli Qarkut</t>
  </si>
  <si>
    <t>01110</t>
  </si>
  <si>
    <t>01160</t>
  </si>
  <si>
    <t>TOTALI</t>
  </si>
  <si>
    <t>Planifikimi Menaxhimi &amp;Administrimi</t>
  </si>
  <si>
    <t>Nr./punonjes</t>
  </si>
  <si>
    <t>Menaxhimi efektiv per realizimi e sherbimeve mbeshtetese ne funksion te administrates te Keshillit te Qarkut</t>
  </si>
  <si>
    <t>Menaxhimi efektiv i administrates se Keshillit Qarkut ne funksion te permbushjes se misionit te saj te percaktuar me ligj.</t>
  </si>
  <si>
    <t>Menaxhimi efektiv I fondeve per investime ne infrastrukture ne sherbim te komunitetit</t>
  </si>
  <si>
    <t>F</t>
  </si>
  <si>
    <t>G</t>
  </si>
  <si>
    <t>Menaxhimi efektiv i administrates se DAMT ne Qark ne funksion te permbushjes se misionit te saj te percaktuar me ligj.</t>
  </si>
  <si>
    <t>Menaxhimi efektiv per realizimi e sherbimeve mbeshtetese ne funksion te administrates te DAMT ne qark</t>
  </si>
  <si>
    <t>Hartimi dhe zbatimi I politikave rajonale ne fushat ekonomike, turizmit, kultures, sherbimet sociale, trashegimise kulturore etj , harmonizimi I tyre me politikat qeverisjes qendrore, si dhe bashkepunimi e kordinimi I politikave midis njesive te qeverisjes vendore te Rajonit.</t>
  </si>
  <si>
    <t>Hartimi dhe zbatimi I politikave rajonale dhe harmonizimi I tyre me politikat e qeverisjes qendrore</t>
  </si>
  <si>
    <t>Sherbime mbeshtetese ne funksion te Administrates se Keshillit te Qarkut</t>
  </si>
  <si>
    <t>Menaxhimi I fondeve per investime ne infrastrukture me perfitues bashkite e Qarkut</t>
  </si>
  <si>
    <t>Administrimi dhe Mbrojtja e Tokes ne Qark</t>
  </si>
  <si>
    <t>Sherbime mbeshtetese ne funksion te DAMT te Qarkut</t>
  </si>
  <si>
    <t xml:space="preserve">KESHILLI I QARKUT </t>
  </si>
  <si>
    <t>Këshilli i Qarkut Durres</t>
  </si>
  <si>
    <t>DURRES</t>
  </si>
  <si>
    <t>KESHILLI I QARKUT DURRES</t>
  </si>
  <si>
    <t>04530</t>
  </si>
  <si>
    <t>ALFRED MULLARAJ</t>
  </si>
  <si>
    <t>Planifikim,menaxhim dhe administrim</t>
  </si>
  <si>
    <t>Administrimi I Mbrojtjes se Tokes (DAMT)</t>
  </si>
  <si>
    <t>Projekt  Rrjeti Rrugor Rural</t>
  </si>
  <si>
    <t>Fondi rezerve dhe I kontigj</t>
  </si>
  <si>
    <t>Nr./Bashki</t>
  </si>
  <si>
    <t>Planifikimi Menaxhimi &amp;Administrimi/ DAMT/ Rrjeti rrugor rural</t>
  </si>
  <si>
    <t>Planifikimi Menaxhimi &amp;Administrimi            01110</t>
  </si>
  <si>
    <t>Planifikimi Menaxhimi &amp;Administrimi            01160</t>
  </si>
  <si>
    <t>Projekti rrugor rural  04530</t>
  </si>
  <si>
    <t>Objektivi 1.3</t>
  </si>
  <si>
    <t>Nuk ka filluar prokurimi</t>
  </si>
  <si>
    <r>
      <rPr>
        <b/>
        <sz val="16"/>
        <color indexed="60"/>
        <rFont val="Times New Roman"/>
        <family val="1"/>
      </rPr>
      <t>*Objektivat e politikës*:</t>
    </r>
  </si>
  <si>
    <r>
      <t>Emertimi i Treguesit te Performances</t>
    </r>
    <r>
      <rPr>
        <b/>
        <sz val="16"/>
        <color indexed="60"/>
        <rFont val="Times New Roman"/>
        <family val="1"/>
      </rPr>
      <t>***</t>
    </r>
    <r>
      <rPr>
        <b/>
        <sz val="16"/>
        <color indexed="8"/>
        <rFont val="Times New Roman"/>
        <family val="1"/>
      </rPr>
      <t>/Produktit</t>
    </r>
  </si>
  <si>
    <t>Buxheti __2024______</t>
  </si>
  <si>
    <t>Në Proçes</t>
  </si>
  <si>
    <t>Rikost rrugesh  Perandori Hadrian,Rruga Kandavia</t>
  </si>
  <si>
    <t>Investimet janë ne proçes</t>
  </si>
  <si>
    <t>është ne proçes</t>
  </si>
  <si>
    <t>Per periudhen JANAR-PRILL 2025</t>
  </si>
  <si>
    <t>i
vitit paraardhes
Viti 2024</t>
  </si>
  <si>
    <t>Viti 2025</t>
  </si>
  <si>
    <t>Plan Fillestar Viti  2025</t>
  </si>
  <si>
    <t>14/05/2025</t>
  </si>
  <si>
    <t>Per periudhen 4-mujore viti 2025</t>
  </si>
  <si>
    <t>Plan                   Viti 2025</t>
  </si>
  <si>
    <t>Plan Fillestar Viti 2025</t>
  </si>
  <si>
    <t>Plan i Rishikuar Viti 2025</t>
  </si>
  <si>
    <t>Viti __2024</t>
  </si>
  <si>
    <t>Periudhes/ 4-mujore</t>
  </si>
  <si>
    <t xml:space="preserve"> Plani i Periudhes/ 4-mujor 2025</t>
  </si>
  <si>
    <t xml:space="preserve"> Plani i Periudhes/4-mujore 2025</t>
  </si>
  <si>
    <t>Per periudhen 4-mujor viti 2025</t>
  </si>
  <si>
    <t>Plan                   Viti __2025</t>
  </si>
  <si>
    <t>Plan Fillestar Viti ____2025</t>
  </si>
  <si>
    <t>Plan i Rishikuar Viti__2025</t>
  </si>
  <si>
    <t xml:space="preserve"> Plani i Periudhes/ 4-mujore 2025</t>
  </si>
  <si>
    <t>Plan i Rishikuar Viti  2025</t>
  </si>
  <si>
    <t xml:space="preserve"> Plani i Periudhes    progresive     viti 2025</t>
  </si>
  <si>
    <t>i
Periudhes         progresive  viti 2025</t>
  </si>
  <si>
    <t>Shpenzimet faktike te 4-mujorit 2025</t>
  </si>
  <si>
    <t>Shpenzimet faktike I takojne 4/mujorit 2025</t>
  </si>
  <si>
    <t>Periudha e Raportimit: 4-mujori I vitit 2025</t>
  </si>
  <si>
    <t>Në Proçes nga viti 2024</t>
  </si>
  <si>
    <t>Niveli faktik ne fund 4 mujorit te vitit 2025</t>
  </si>
  <si>
    <t>REALIZIMI për periudhën e raportimit (4-mujore/vjetore)</t>
  </si>
  <si>
    <t>0470040</t>
  </si>
  <si>
    <t>0470037</t>
  </si>
  <si>
    <t xml:space="preserve"> -Rikonstruksion rruga Aristoteli dhe sistemim-asfaltim rruga Shekspir &amp; Arzenta,Bashkia Durrës</t>
  </si>
  <si>
    <t>Investime nderhyrje per rehabilitimin e bodrumit,rrjetit te tubacionit te kanalizimit te ujerave te zeza ne KQD</t>
  </si>
  <si>
    <t xml:space="preserve"> Blerje dhe instalim te pajisjeve te  kondicionimit te salla e mbledhjeve,kati VI</t>
  </si>
  <si>
    <t>0470039</t>
  </si>
  <si>
    <t xml:space="preserve"> Investime rikonstruksion arshiva</t>
  </si>
  <si>
    <t>Investime   riparim ashensori</t>
  </si>
  <si>
    <t>0470038</t>
  </si>
  <si>
    <t>Plani i buxhetit viti _2025</t>
  </si>
  <si>
    <t>Per periudhen 4-mujor  viti 2025</t>
  </si>
  <si>
    <r>
      <t xml:space="preserve">Sasia Faktike (sipas vitit </t>
    </r>
    <r>
      <rPr>
        <b/>
        <sz val="18"/>
        <color indexed="60"/>
        <rFont val="Times New Roman"/>
        <family val="1"/>
      </rPr>
      <t>paraardhes</t>
    </r>
    <r>
      <rPr>
        <b/>
        <sz val="18"/>
        <rFont val="Times New Roman"/>
        <family val="1"/>
      </rPr>
      <t>)</t>
    </r>
  </si>
  <si>
    <r>
      <t xml:space="preserve">Shpenzimet 
(sipas vitit </t>
    </r>
    <r>
      <rPr>
        <b/>
        <sz val="18"/>
        <color indexed="60"/>
        <rFont val="Times New Roman"/>
        <family val="1"/>
      </rPr>
      <t>paraardhes</t>
    </r>
    <r>
      <rPr>
        <b/>
        <sz val="18"/>
        <rFont val="Times New Roman"/>
        <family val="1"/>
      </rPr>
      <t>)</t>
    </r>
  </si>
  <si>
    <r>
      <t xml:space="preserve">Kosto per Njesi (sipas vitit </t>
    </r>
    <r>
      <rPr>
        <b/>
        <sz val="18"/>
        <color indexed="60"/>
        <rFont val="Times New Roman"/>
        <family val="1"/>
      </rPr>
      <t>paraardhes</t>
    </r>
    <r>
      <rPr>
        <b/>
        <sz val="18"/>
        <rFont val="Times New Roman"/>
        <family val="1"/>
      </rPr>
      <t>)</t>
    </r>
  </si>
  <si>
    <r>
      <t xml:space="preserve">Sasia (sipas </t>
    </r>
    <r>
      <rPr>
        <b/>
        <sz val="18"/>
        <color indexed="60"/>
        <rFont val="Times New Roman"/>
        <family val="1"/>
      </rPr>
      <t>planit</t>
    </r>
    <r>
      <rPr>
        <b/>
        <sz val="18"/>
        <rFont val="Times New Roman"/>
        <family val="1"/>
      </rPr>
      <t xml:space="preserve"> te vitit korent)</t>
    </r>
  </si>
  <si>
    <r>
      <t xml:space="preserve">Shpenzimet 
(sipas </t>
    </r>
    <r>
      <rPr>
        <b/>
        <sz val="18"/>
        <color indexed="60"/>
        <rFont val="Times New Roman"/>
        <family val="1"/>
      </rPr>
      <t xml:space="preserve">planit </t>
    </r>
    <r>
      <rPr>
        <b/>
        <sz val="18"/>
        <rFont val="Times New Roman"/>
        <family val="1"/>
      </rPr>
      <t>te vitit korent)</t>
    </r>
  </si>
  <si>
    <r>
      <t xml:space="preserve">Kosto per Njesi 
(sipas </t>
    </r>
    <r>
      <rPr>
        <b/>
        <sz val="18"/>
        <color indexed="60"/>
        <rFont val="Times New Roman"/>
        <family val="1"/>
      </rPr>
      <t>planit</t>
    </r>
    <r>
      <rPr>
        <b/>
        <sz val="18"/>
        <rFont val="Times New Roman"/>
        <family val="1"/>
      </rPr>
      <t xml:space="preserve"> te vitit korent)</t>
    </r>
  </si>
  <si>
    <r>
      <t xml:space="preserve">Sasia (sipas </t>
    </r>
    <r>
      <rPr>
        <b/>
        <sz val="18"/>
        <color indexed="60"/>
        <rFont val="Times New Roman"/>
        <family val="1"/>
      </rPr>
      <t>planit</t>
    </r>
    <r>
      <rPr>
        <b/>
        <sz val="18"/>
        <rFont val="Times New Roman"/>
        <family val="1"/>
      </rPr>
      <t xml:space="preserve"> </t>
    </r>
    <r>
      <rPr>
        <b/>
        <sz val="18"/>
        <color indexed="60"/>
        <rFont val="Times New Roman"/>
        <family val="1"/>
      </rPr>
      <t>te rishikuar</t>
    </r>
    <r>
      <rPr>
        <b/>
        <sz val="18"/>
        <rFont val="Times New Roman"/>
        <family val="1"/>
      </rPr>
      <t xml:space="preserve"> te vitit korent)</t>
    </r>
  </si>
  <si>
    <r>
      <t xml:space="preserve">Shpenzimet                              (sipas </t>
    </r>
    <r>
      <rPr>
        <b/>
        <sz val="18"/>
        <color indexed="60"/>
        <rFont val="Times New Roman"/>
        <family val="1"/>
      </rPr>
      <t xml:space="preserve">planit te rishikuar </t>
    </r>
    <r>
      <rPr>
        <b/>
        <sz val="18"/>
        <rFont val="Times New Roman"/>
        <family val="1"/>
      </rPr>
      <t>te 4-mujorit)</t>
    </r>
  </si>
  <si>
    <r>
      <t xml:space="preserve">Kosto per Njesi 
(sipas </t>
    </r>
    <r>
      <rPr>
        <b/>
        <sz val="18"/>
        <color indexed="60"/>
        <rFont val="Times New Roman"/>
        <family val="1"/>
      </rPr>
      <t>planit te rishikuar</t>
    </r>
    <r>
      <rPr>
        <b/>
        <sz val="18"/>
        <rFont val="Times New Roman"/>
        <family val="1"/>
      </rPr>
      <t xml:space="preserve"> te vitit korent)</t>
    </r>
  </si>
  <si>
    <r>
      <t xml:space="preserve">Sasia </t>
    </r>
    <r>
      <rPr>
        <b/>
        <sz val="18"/>
        <color indexed="60"/>
        <rFont val="Times New Roman"/>
        <family val="1"/>
      </rPr>
      <t>Faktike</t>
    </r>
    <r>
      <rPr>
        <b/>
        <sz val="18"/>
        <rFont val="Times New Roman"/>
        <family val="1"/>
      </rPr>
      <t xml:space="preserve"> (ne fund te vitit korent)</t>
    </r>
  </si>
  <si>
    <r>
      <t xml:space="preserve">Shpenzimet </t>
    </r>
    <r>
      <rPr>
        <b/>
        <sz val="18"/>
        <color indexed="60"/>
        <rFont val="Times New Roman"/>
        <family val="1"/>
      </rPr>
      <t>Faktike</t>
    </r>
    <r>
      <rPr>
        <b/>
        <sz val="18"/>
        <rFont val="Times New Roman"/>
        <family val="1"/>
      </rPr>
      <t xml:space="preserve"> (ne fund te 4/mujorit)</t>
    </r>
  </si>
  <si>
    <r>
      <t xml:space="preserve">Kosto per Njesi </t>
    </r>
    <r>
      <rPr>
        <b/>
        <sz val="18"/>
        <color indexed="60"/>
        <rFont val="Times New Roman"/>
        <family val="1"/>
      </rPr>
      <t>Faktike</t>
    </r>
    <r>
      <rPr>
        <b/>
        <sz val="18"/>
        <rFont val="Times New Roman"/>
        <family val="1"/>
      </rPr>
      <t xml:space="preserve"> (ne fund te 4/mujorit)</t>
    </r>
  </si>
  <si>
    <t>PROJEKTE ME FINANCIM TE HUAJ</t>
  </si>
  <si>
    <t>Projekti  BLUECIRCLE</t>
  </si>
  <si>
    <t>G047004</t>
  </si>
  <si>
    <t>Projekti LOTTI</t>
  </si>
  <si>
    <t>G047005</t>
  </si>
  <si>
    <t>Projekti TOURBO</t>
  </si>
  <si>
    <t>G047006</t>
  </si>
  <si>
    <t>Projekti TOURISM4SDG</t>
  </si>
  <si>
    <t>G047007</t>
  </si>
  <si>
    <t>KËSHILLI I QARKUT DURRES</t>
  </si>
  <si>
    <t xml:space="preserve">          Detyrimet ndaj të tretëve sipas vjetërsisë së tyre, situata financiar normale dhe rastet e vështirësive financiare</t>
  </si>
  <si>
    <t>Muaji  Janar-Prill 2025</t>
  </si>
  <si>
    <t>Në lekë</t>
  </si>
  <si>
    <t>N.R</t>
  </si>
  <si>
    <t>Emërtimi</t>
  </si>
  <si>
    <t>Stoku në vlerë</t>
  </si>
  <si>
    <t>Shpenzime vjetore faktike për NJVQV-në</t>
  </si>
  <si>
    <t>Stoku/Shpenzime vjetore faktike të NJVQV-së</t>
  </si>
  <si>
    <t>Rasti i vështirësisë ku ndodhet njësia e vetëqeverisjes vendore</t>
  </si>
  <si>
    <t>Situata Normale e gjendjes fiannciare</t>
  </si>
  <si>
    <t>Probleme financiare</t>
  </si>
  <si>
    <t>Vështirësi financiare</t>
  </si>
  <si>
    <t>Vështirësi serioze financiare</t>
  </si>
  <si>
    <t>Paaftësi paguese</t>
  </si>
  <si>
    <t>Stoku i detyrimeve/Shpenzime ˃ 15%</t>
  </si>
  <si>
    <t>Stoku i detyrimeve/Shpenzime ˃ 25%</t>
  </si>
  <si>
    <t>Stoku i borxhit afatgjat dhe detyrimeve/Shpenzime ˃ 80%</t>
  </si>
  <si>
    <t>Stoku i borxhit afatgjat dhe detyrimeve/Shpenzime ˃ 130%</t>
  </si>
  <si>
    <t>Borxhe (a+b)</t>
  </si>
  <si>
    <t>a</t>
  </si>
  <si>
    <t>Hua afatgjatë</t>
  </si>
  <si>
    <t>a,1</t>
  </si>
  <si>
    <t>Marrëveshje financimi (kredi, qira financiare, overdraftt etj)</t>
  </si>
  <si>
    <t>a,2</t>
  </si>
  <si>
    <t>Tituj të emetuar</t>
  </si>
  <si>
    <t>a,3</t>
  </si>
  <si>
    <t>Garanci për të tretë</t>
  </si>
  <si>
    <t>b</t>
  </si>
  <si>
    <t>Hua afatshkurtër</t>
  </si>
  <si>
    <t>b,1</t>
  </si>
  <si>
    <t>b,2</t>
  </si>
  <si>
    <t>b,3</t>
  </si>
  <si>
    <t>Detyrimet e prapambetura</t>
  </si>
  <si>
    <t>Llogaria ekonomike</t>
  </si>
  <si>
    <t>Vendime Gjyqesore</t>
  </si>
  <si>
    <t>Det.Prap. Sherbime</t>
  </si>
  <si>
    <t>D.P.EneriElektirke</t>
  </si>
  <si>
    <t>Det.Prap.Mirembajtje</t>
  </si>
  <si>
    <t>Det.Prap. Investime</t>
  </si>
  <si>
    <t>Det.Prap.Rimbursi.TVSH</t>
  </si>
  <si>
    <t>Mallra</t>
  </si>
  <si>
    <t>Det.Prap.Te Tjera</t>
  </si>
  <si>
    <t>Det.Prap.Sig.Shoqerore</t>
  </si>
  <si>
    <t>Det.Prap.Sig.Shendet</t>
  </si>
  <si>
    <t>Det.Prap.Ardh.Personal</t>
  </si>
  <si>
    <t>Det.Prap.Tatime Tjera</t>
  </si>
  <si>
    <t>Shpronesime</t>
  </si>
  <si>
    <t>Trans.indiv</t>
  </si>
  <si>
    <t>Trans.Subjektet</t>
  </si>
  <si>
    <t>Totali (I+II)</t>
  </si>
  <si>
    <t xml:space="preserve">Nëpunësi  Zbatues </t>
  </si>
  <si>
    <t>Nëpunësi Autorizues</t>
  </si>
  <si>
    <t>BLERTA TORO</t>
  </si>
  <si>
    <t>SHENIME</t>
  </si>
  <si>
    <t>*</t>
  </si>
  <si>
    <t>Stoku i detyrimit te mbetur duhet te rakordoje me vleren e detyrimeve ne sistemin e thesarit deri ne periudhen per te cilen kryhet raportimi</t>
  </si>
  <si>
    <t xml:space="preserve">Ne rast se njesia juaj rezulton te kete regjistruar ne detyrimet e buxhetit vendor me min linje 00, detyrime me burim financimi nga buxheti qendror, </t>
  </si>
  <si>
    <t>(ministri linje apo FSHZH), lutemi te percaktoni vlerat e tyre si ne tabelen me poshte.</t>
  </si>
  <si>
    <t>Per bashkite te cilat perfitojne Fonde nga Rindertimi dhe kane krijuar detyrime te palikuiduara nga kontratat e lidhura, te cilat jane regjistruar</t>
  </si>
  <si>
    <t>ne sistemin e thesarit me ministri linje 00, te plotesojne vleren e detyrimit te prapambetur ne tabelen me poshte, dhe nuk do ta perfshijne kete vlere</t>
  </si>
  <si>
    <t>ne tabelen me siper per verfikimin e situates financiare</t>
  </si>
  <si>
    <t>Detyrime pushteti qendror</t>
  </si>
  <si>
    <t>Vlera ne leke</t>
  </si>
  <si>
    <t>Ministri linje xxx</t>
  </si>
  <si>
    <t>FSHZH</t>
  </si>
  <si>
    <t>Fonde nga Rindertimi</t>
  </si>
  <si>
    <t xml:space="preserve"> KËSHILLI I QARKUT DURRËS</t>
  </si>
  <si>
    <t>Treguesit Fiskalë të Konsoliduar të Njësive të Vetëqeverisjes Vendore</t>
  </si>
  <si>
    <t xml:space="preserve">në lekë </t>
  </si>
  <si>
    <t>Nr.</t>
  </si>
  <si>
    <t>E  M  E  R  T  I  M  I</t>
  </si>
  <si>
    <t xml:space="preserve">Vlera për periudhën e raportimit                  (Fakt progresiv)                       30 Prill 2025  </t>
  </si>
  <si>
    <t>Vlera e Buxhetit vjetor                   (Plan) 2025</t>
  </si>
  <si>
    <t>Të ardhurat e Pushtetit Vendor</t>
  </si>
  <si>
    <t>Taksat e veta vendore</t>
  </si>
  <si>
    <t>a.</t>
  </si>
  <si>
    <t>Taksa mbi pasurinë</t>
  </si>
  <si>
    <t>b.</t>
  </si>
  <si>
    <t>Biznesi i vogel</t>
  </si>
  <si>
    <t>c.</t>
  </si>
  <si>
    <t>Taksa e ndikimit në infrastrukturë nga ndërtimet e reja</t>
  </si>
  <si>
    <t>d.</t>
  </si>
  <si>
    <t>Taksa të tjera vendore</t>
  </si>
  <si>
    <t>Të ardhura jotatimore</t>
  </si>
  <si>
    <t>Tarifat e sherbimeve publike</t>
  </si>
  <si>
    <t>Tarifa administrative</t>
  </si>
  <si>
    <t>Të tjera jo tatimore</t>
  </si>
  <si>
    <t>Taksa të ndara</t>
  </si>
  <si>
    <t>Taksa mbi kalimin e të drejtës së pronësisë për pasuritë e paluajtshme</t>
  </si>
  <si>
    <t>Taksa vjetore për qarkullimin e mjeteve të përdorura</t>
  </si>
  <si>
    <t>Renta minerare</t>
  </si>
  <si>
    <t>Tatim mbi të ardhurat personale</t>
  </si>
  <si>
    <t>e.</t>
  </si>
  <si>
    <t>Të tjera</t>
  </si>
  <si>
    <t>Shpenzime te Buxhetit Vendor</t>
  </si>
  <si>
    <t>Paga dhe fond i veçantë për paga</t>
  </si>
  <si>
    <t>Kontributi për Sigurime Shoqërore</t>
  </si>
  <si>
    <t>Shpenizme Operative</t>
  </si>
  <si>
    <t>Të tjera korrente</t>
  </si>
  <si>
    <t>Burimet e Financimit</t>
  </si>
  <si>
    <t>Të ardhurat e veta vendore</t>
  </si>
  <si>
    <t>Transferta e pakushtezuar</t>
  </si>
  <si>
    <t>Transferta specifike/transferta e pakushtëzuar sektoriale</t>
  </si>
  <si>
    <t>Të ardhurat e pa-planifikuara (jashtë limit)</t>
  </si>
  <si>
    <t>f.</t>
  </si>
  <si>
    <t>Financimi i huaj</t>
  </si>
  <si>
    <t>g.</t>
  </si>
  <si>
    <t xml:space="preserve">Huamarrja Vendore Vjetore </t>
  </si>
  <si>
    <t>Blerta Toro</t>
  </si>
  <si>
    <t>Alfred Mullaraj</t>
  </si>
  <si>
    <t>Per periudhen JANAR-GUSHT 2025</t>
  </si>
  <si>
    <t>Per periudhen 8-mujore viti 2025</t>
  </si>
  <si>
    <t xml:space="preserve"> Plani i Periudhes/8-mujore 2025</t>
  </si>
  <si>
    <t>Periudhes/ 8-mujore</t>
  </si>
  <si>
    <t>Mallra dhe Shërbime të Tjera me financim te huaj</t>
  </si>
  <si>
    <t>Per periudhen 8-mujor  viti 2025</t>
  </si>
  <si>
    <t xml:space="preserve"> Plani i Periudhes/ 8-mujor 2025</t>
  </si>
  <si>
    <t>Per periudhen 8-mujor viti 2025</t>
  </si>
  <si>
    <t xml:space="preserve"> Plani i Periudhes/ 8-mujore 2025</t>
  </si>
  <si>
    <r>
      <rPr>
        <b/>
        <sz val="22"/>
        <rFont val="Times New Roman"/>
        <family val="1"/>
      </rPr>
      <t xml:space="preserve">Sasia Faktike (sipas vitit </t>
    </r>
    <r>
      <rPr>
        <b/>
        <sz val="22"/>
        <color rgb="FF993300"/>
        <rFont val="Times New Roman"/>
        <family val="1"/>
      </rPr>
      <t>paraardhes</t>
    </r>
    <r>
      <rPr>
        <b/>
        <sz val="22"/>
        <rFont val="Times New Roman"/>
        <family val="1"/>
      </rPr>
      <t>)</t>
    </r>
  </si>
  <si>
    <r>
      <rPr>
        <b/>
        <sz val="22"/>
        <rFont val="Times New Roman"/>
        <family val="1"/>
      </rPr>
      <t xml:space="preserve">Shpenzimet 
(sipas vitit </t>
    </r>
    <r>
      <rPr>
        <b/>
        <sz val="22"/>
        <color rgb="FF993300"/>
        <rFont val="Times New Roman"/>
        <family val="1"/>
      </rPr>
      <t>paraardhes</t>
    </r>
    <r>
      <rPr>
        <b/>
        <sz val="22"/>
        <rFont val="Times New Roman"/>
        <family val="1"/>
      </rPr>
      <t>)</t>
    </r>
  </si>
  <si>
    <r>
      <rPr>
        <b/>
        <sz val="22"/>
        <rFont val="Times New Roman"/>
        <family val="1"/>
      </rPr>
      <t xml:space="preserve">Kosto per Njesi (sipas vitit </t>
    </r>
    <r>
      <rPr>
        <b/>
        <sz val="22"/>
        <color rgb="FF993300"/>
        <rFont val="Times New Roman"/>
        <family val="1"/>
      </rPr>
      <t>paraardhes</t>
    </r>
    <r>
      <rPr>
        <b/>
        <sz val="22"/>
        <rFont val="Times New Roman"/>
        <family val="1"/>
      </rPr>
      <t>)</t>
    </r>
  </si>
  <si>
    <r>
      <rPr>
        <b/>
        <sz val="22"/>
        <rFont val="Times New Roman"/>
        <family val="1"/>
      </rPr>
      <t xml:space="preserve">Sasia (sipas </t>
    </r>
    <r>
      <rPr>
        <b/>
        <sz val="22"/>
        <color rgb="FF993300"/>
        <rFont val="Times New Roman"/>
        <family val="1"/>
      </rPr>
      <t>planit</t>
    </r>
    <r>
      <rPr>
        <b/>
        <sz val="22"/>
        <rFont val="Times New Roman"/>
        <family val="1"/>
      </rPr>
      <t xml:space="preserve"> te vitit korent)</t>
    </r>
  </si>
  <si>
    <r>
      <rPr>
        <b/>
        <sz val="22"/>
        <rFont val="Times New Roman"/>
        <family val="1"/>
      </rPr>
      <t xml:space="preserve">Shpenzimet 
(sipas </t>
    </r>
    <r>
      <rPr>
        <b/>
        <sz val="22"/>
        <color rgb="FF993300"/>
        <rFont val="Times New Roman"/>
        <family val="1"/>
      </rPr>
      <t xml:space="preserve">planit </t>
    </r>
    <r>
      <rPr>
        <b/>
        <sz val="22"/>
        <rFont val="Times New Roman"/>
        <family val="1"/>
      </rPr>
      <t>te vitit korent)</t>
    </r>
  </si>
  <si>
    <r>
      <rPr>
        <b/>
        <sz val="22"/>
        <rFont val="Times New Roman"/>
        <family val="1"/>
      </rPr>
      <t xml:space="preserve">Kosto per Njesi 
(sipas </t>
    </r>
    <r>
      <rPr>
        <b/>
        <sz val="22"/>
        <color rgb="FF993300"/>
        <rFont val="Times New Roman"/>
        <family val="1"/>
      </rPr>
      <t>planit</t>
    </r>
    <r>
      <rPr>
        <b/>
        <sz val="22"/>
        <rFont val="Times New Roman"/>
        <family val="1"/>
      </rPr>
      <t xml:space="preserve"> te vitit korent)</t>
    </r>
  </si>
  <si>
    <r>
      <rPr>
        <b/>
        <sz val="22"/>
        <rFont val="Times New Roman"/>
        <family val="1"/>
      </rPr>
      <t xml:space="preserve">Sasia (sipas </t>
    </r>
    <r>
      <rPr>
        <b/>
        <sz val="22"/>
        <color rgb="FF993300"/>
        <rFont val="Times New Roman"/>
        <family val="1"/>
      </rPr>
      <t>planit</t>
    </r>
    <r>
      <rPr>
        <b/>
        <sz val="22"/>
        <rFont val="Times New Roman"/>
        <family val="1"/>
      </rPr>
      <t xml:space="preserve"> </t>
    </r>
    <r>
      <rPr>
        <b/>
        <sz val="22"/>
        <color rgb="FF993300"/>
        <rFont val="Times New Roman"/>
        <family val="1"/>
      </rPr>
      <t>te rishikuar</t>
    </r>
    <r>
      <rPr>
        <b/>
        <sz val="22"/>
        <rFont val="Times New Roman"/>
        <family val="1"/>
      </rPr>
      <t xml:space="preserve"> te vitit korent)</t>
    </r>
  </si>
  <si>
    <r>
      <rPr>
        <b/>
        <sz val="22"/>
        <rFont val="Times New Roman"/>
        <family val="1"/>
      </rPr>
      <t xml:space="preserve">Shpenzimet                              (sipas </t>
    </r>
    <r>
      <rPr>
        <b/>
        <sz val="22"/>
        <color rgb="FF993300"/>
        <rFont val="Times New Roman"/>
        <family val="1"/>
      </rPr>
      <t xml:space="preserve">planit te rishikuar </t>
    </r>
    <r>
      <rPr>
        <b/>
        <sz val="22"/>
        <rFont val="Times New Roman"/>
        <family val="1"/>
      </rPr>
      <t>te 8-mujorit)</t>
    </r>
  </si>
  <si>
    <r>
      <rPr>
        <b/>
        <sz val="22"/>
        <rFont val="Times New Roman"/>
        <family val="1"/>
      </rPr>
      <t xml:space="preserve">Kosto per Njesi 
(sipas </t>
    </r>
    <r>
      <rPr>
        <b/>
        <sz val="22"/>
        <color rgb="FF993300"/>
        <rFont val="Times New Roman"/>
        <family val="1"/>
      </rPr>
      <t>planit te rishikuar</t>
    </r>
    <r>
      <rPr>
        <b/>
        <sz val="22"/>
        <rFont val="Times New Roman"/>
        <family val="1"/>
      </rPr>
      <t xml:space="preserve"> te vitit korent)</t>
    </r>
  </si>
  <si>
    <r>
      <rPr>
        <b/>
        <sz val="22"/>
        <rFont val="Times New Roman"/>
        <family val="1"/>
      </rPr>
      <t xml:space="preserve">Sasia </t>
    </r>
    <r>
      <rPr>
        <b/>
        <sz val="22"/>
        <color rgb="FF993300"/>
        <rFont val="Times New Roman"/>
        <family val="1"/>
      </rPr>
      <t>Faktike</t>
    </r>
    <r>
      <rPr>
        <b/>
        <sz val="22"/>
        <rFont val="Times New Roman"/>
        <family val="1"/>
      </rPr>
      <t xml:space="preserve"> (ne fund te vitit korent)</t>
    </r>
  </si>
  <si>
    <r>
      <rPr>
        <b/>
        <sz val="22"/>
        <rFont val="Times New Roman"/>
        <family val="1"/>
      </rPr>
      <t xml:space="preserve">Shpenzimet </t>
    </r>
    <r>
      <rPr>
        <b/>
        <sz val="22"/>
        <color rgb="FF993300"/>
        <rFont val="Times New Roman"/>
        <family val="1"/>
      </rPr>
      <t>Faktike</t>
    </r>
    <r>
      <rPr>
        <b/>
        <sz val="22"/>
        <rFont val="Times New Roman"/>
        <family val="1"/>
      </rPr>
      <t xml:space="preserve"> (ne fund te 8/mujorit)</t>
    </r>
  </si>
  <si>
    <r>
      <rPr>
        <b/>
        <sz val="22"/>
        <rFont val="Times New Roman"/>
        <family val="1"/>
      </rPr>
      <t xml:space="preserve">Kosto per Njesi </t>
    </r>
    <r>
      <rPr>
        <b/>
        <sz val="22"/>
        <color rgb="FF993300"/>
        <rFont val="Times New Roman"/>
        <family val="1"/>
      </rPr>
      <t>Faktike</t>
    </r>
    <r>
      <rPr>
        <b/>
        <sz val="22"/>
        <rFont val="Times New Roman"/>
        <family val="1"/>
      </rPr>
      <t xml:space="preserve"> (ne fund te 8/mujorit)</t>
    </r>
  </si>
  <si>
    <t>Shpenzimet faktike I takojne 8/mujorit 2025</t>
  </si>
  <si>
    <t>Shpenzimet faktike te 8-mujorit 2025</t>
  </si>
  <si>
    <t>Periudha e Raportimit: 8-mujori I vitit 2025</t>
  </si>
  <si>
    <r>
      <rPr>
        <b/>
        <sz val="16"/>
        <color rgb="FF993300"/>
        <rFont val="Times New Roman"/>
        <family val="1"/>
      </rPr>
      <t>*Objektivat e politikës*:</t>
    </r>
  </si>
  <si>
    <r>
      <rPr>
        <b/>
        <sz val="16"/>
        <color theme="1"/>
        <rFont val="Times New Roman"/>
        <family val="1"/>
      </rPr>
      <t>Emertimi i Treguesit te Performances</t>
    </r>
    <r>
      <rPr>
        <b/>
        <sz val="16"/>
        <color rgb="FF993300"/>
        <rFont val="Times New Roman"/>
        <family val="1"/>
      </rPr>
      <t>***</t>
    </r>
    <r>
      <rPr>
        <b/>
        <sz val="16"/>
        <color rgb="FF000000"/>
        <rFont val="Times New Roman"/>
        <family val="1"/>
      </rPr>
      <t>/Produktit</t>
    </r>
  </si>
  <si>
    <t>Niveli faktik ne fund 8 mujorit te vitit 2025</t>
  </si>
  <si>
    <t>REALIZIMI për periudhën e raportimit (8-mujore/vjetore)</t>
  </si>
  <si>
    <t>Perfunduar</t>
  </si>
  <si>
    <t>Muaji  Maj-Gusht 2025</t>
  </si>
  <si>
    <t xml:space="preserve">Vlera për periudhën e raportimit                  (Fakt progresiv)                   Gusht 2025  </t>
  </si>
</sst>
</file>

<file path=xl/styles.xml><?xml version="1.0" encoding="utf-8"?>
<styleSheet xmlns="http://schemas.openxmlformats.org/spreadsheetml/2006/main">
  <numFmts count="4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&quot;Lek&quot;;\-#,##0&quot;Lek&quot;"/>
    <numFmt numFmtId="165" formatCode="#,##0&quot;Lek&quot;;[Red]\-#,##0&quot;Lek&quot;"/>
    <numFmt numFmtId="166" formatCode="#,##0.00&quot;Lek&quot;;\-#,##0.00&quot;Lek&quot;"/>
    <numFmt numFmtId="167" formatCode="#,##0.00&quot;Lek&quot;;[Red]\-#,##0.00&quot;Lek&quot;"/>
    <numFmt numFmtId="168" formatCode="_-* #,##0&quot;Lek&quot;_-;\-* #,##0&quot;Lek&quot;_-;_-* &quot;-&quot;&quot;Lek&quot;_-;_-@_-"/>
    <numFmt numFmtId="169" formatCode="_-* #,##0_L_e_k_-;\-* #,##0_L_e_k_-;_-* &quot;-&quot;_L_e_k_-;_-@_-"/>
    <numFmt numFmtId="170" formatCode="_-* #,##0.00&quot;Lek&quot;_-;\-* #,##0.00&quot;Lek&quot;_-;_-* &quot;-&quot;??&quot;Lek&quot;_-;_-@_-"/>
    <numFmt numFmtId="171" formatCode="_-* #,##0.00_L_e_k_-;\-* #,##0.00_L_e_k_-;_-* &quot;-&quot;??_L_e_k_-;_-@_-"/>
    <numFmt numFmtId="172" formatCode="&quot;Yes&quot;;&quot;Yes&quot;;&quot;No&quot;"/>
    <numFmt numFmtId="173" formatCode="&quot;True&quot;;&quot;True&quot;;&quot;False&quot;"/>
    <numFmt numFmtId="174" formatCode="&quot;On&quot;;&quot;On&quot;;&quot;Off&quot;"/>
    <numFmt numFmtId="175" formatCode="[$€-2]\ #,##0.00_);[Red]\([$€-2]\ #,##0.00\)"/>
    <numFmt numFmtId="176" formatCode="#,##0.0"/>
    <numFmt numFmtId="177" formatCode="0.0%"/>
    <numFmt numFmtId="178" formatCode="_-* #,##0_-;\-* #,##0_-;_-* &quot;-&quot;_-;_-@_-"/>
    <numFmt numFmtId="179" formatCode="_-* #,##0.00_-;\-* #,##0.00_-;_-* &quot;-&quot;??_-;_-@_-"/>
    <numFmt numFmtId="180" formatCode="0.0"/>
    <numFmt numFmtId="181" formatCode="#,##0.000"/>
    <numFmt numFmtId="182" formatCode="&quot;   &quot;@"/>
    <numFmt numFmtId="183" formatCode="&quot;      &quot;@"/>
    <numFmt numFmtId="184" formatCode="&quot;         &quot;@"/>
    <numFmt numFmtId="185" formatCode="&quot;            &quot;@"/>
    <numFmt numFmtId="186" formatCode="&quot;               &quot;@"/>
    <numFmt numFmtId="187" formatCode="_([$€]* #,##0.00_);_([$€]* \(#,##0.00\);_([$€]* &quot;-&quot;??_);_(@_)"/>
    <numFmt numFmtId="188" formatCode="[&gt;=0.05]#,##0.0;[&lt;=-0.05]\-#,##0.0;?0.0"/>
    <numFmt numFmtId="189" formatCode="[Black]#,##0.0;[Black]\-#,##0.0;;"/>
    <numFmt numFmtId="190" formatCode="[Black][&gt;0.05]#,##0.0;[Black][&lt;-0.05]\-#,##0.0;;"/>
    <numFmt numFmtId="191" formatCode="[Black][&gt;0.5]#,##0;[Black][&lt;-0.5]\-#,##0;;"/>
    <numFmt numFmtId="192" formatCode="General\ \ \ \ \ \ "/>
    <numFmt numFmtId="193" formatCode="0.0\ \ \ \ \ \ \ \ "/>
    <numFmt numFmtId="194" formatCode="mmmm\ yyyy"/>
    <numFmt numFmtId="195" formatCode="#,##0\ &quot;Kč&quot;;\-#,##0\ &quot;Kč&quot;"/>
    <numFmt numFmtId="196" formatCode="#,##0.0____"/>
    <numFmt numFmtId="197" formatCode="\$#,##0.00\ ;\(\$#,##0.00\)"/>
    <numFmt numFmtId="198" formatCode="_-&quot;¢&quot;* #,##0_-;\-&quot;¢&quot;* #,##0_-;_-&quot;¢&quot;* &quot;-&quot;_-;_-@_-"/>
    <numFmt numFmtId="199" formatCode="_-&quot;¢&quot;* #,##0.00_-;\-&quot;¢&quot;* #,##0.00_-;_-&quot;¢&quot;* &quot;-&quot;??_-;_-@_-"/>
    <numFmt numFmtId="200" formatCode="_(* #,##0.0_);_(* \(#,##0.0\);_(* &quot;-&quot;??_);_(@_)"/>
    <numFmt numFmtId="201" formatCode="_(* #,##0_);_(* \(#,##0\);_(* &quot;-&quot;??_);_(@_)"/>
    <numFmt numFmtId="202" formatCode="#,##0.0_);\(#,##0.0\)"/>
    <numFmt numFmtId="203" formatCode="_ * #,##0_ ;_ * \-#,##0_ ;_ * &quot;-&quot;??_ ;_ @_ "/>
  </numFmts>
  <fonts count="18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2"/>
      <color indexed="60"/>
      <name val="Calibri"/>
      <family val="2"/>
      <charset val="238"/>
    </font>
    <font>
      <sz val="10"/>
      <name val="Arial"/>
      <family val="2"/>
    </font>
    <font>
      <sz val="8"/>
      <name val="Arial"/>
      <family val="2"/>
    </font>
    <font>
      <u val="single"/>
      <sz val="10"/>
      <color indexed="12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10"/>
      <name val="Arial CE"/>
      <family val="0"/>
      <charset val="238"/>
    </font>
    <font>
      <sz val="12"/>
      <name val="TIMES"/>
      <family val="0"/>
    </font>
    <font>
      <sz val="9"/>
      <name val="Times"/>
      <family val="0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CTimesRoman"/>
      <family val="0"/>
    </font>
    <font>
      <sz val="10"/>
      <name val="Times New Roman"/>
      <family val="1"/>
    </font>
    <font>
      <sz val="10"/>
      <name val="Tms Rmn"/>
      <family val="0"/>
    </font>
    <font>
      <sz val="12"/>
      <name val="Tms Rmn"/>
      <family val="0"/>
    </font>
    <font>
      <b/>
      <sz val="10"/>
      <name val="Tms Rmn"/>
      <family val="0"/>
    </font>
    <font>
      <b/>
      <sz val="18"/>
      <color indexed="56"/>
      <name val="Cambria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family val="0"/>
      <charset val="238"/>
    </font>
    <font>
      <b/>
      <sz val="12"/>
      <name val="Arial CE"/>
      <family val="0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6"/>
      <color indexed="60"/>
      <name val="Times New Roman"/>
      <family val="1"/>
    </font>
    <font>
      <b/>
      <sz val="16"/>
      <color indexed="8"/>
      <name val="Times New Roman"/>
      <family val="1"/>
    </font>
    <font>
      <sz val="16"/>
      <name val="Times New Roman"/>
      <family val="1"/>
    </font>
    <font>
      <i/>
      <sz val="16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b/>
      <sz val="20"/>
      <name val="Times New Roman"/>
      <family val="1"/>
    </font>
    <font>
      <sz val="20"/>
      <name val="Times New Roman"/>
      <family val="1"/>
    </font>
    <font>
      <b/>
      <sz val="18"/>
      <color indexed="60"/>
      <name val="Times New Roman"/>
      <family val="1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8"/>
      <color indexed="54"/>
      <name val="Calibri Light"/>
      <family val="2"/>
    </font>
    <font>
      <u val="single"/>
      <sz val="12"/>
      <color indexed="60"/>
      <name val="Arial"/>
      <family val="2"/>
    </font>
    <font>
      <sz val="10"/>
      <color indexed="60"/>
      <name val="Arial"/>
      <family val="2"/>
    </font>
    <font>
      <sz val="14"/>
      <color indexed="8"/>
      <name val="Times New Roman"/>
      <family val="1"/>
    </font>
    <font>
      <b/>
      <u val="single"/>
      <sz val="16"/>
      <color indexed="60"/>
      <name val="Times New Roman"/>
      <family val="1"/>
    </font>
    <font>
      <sz val="16"/>
      <color indexed="8"/>
      <name val="Times New Roman"/>
      <family val="1"/>
    </font>
    <font>
      <u val="single"/>
      <sz val="16"/>
      <color indexed="60"/>
      <name val="Times New Roman"/>
      <family val="1"/>
    </font>
    <font>
      <sz val="16"/>
      <color indexed="60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u val="single"/>
      <sz val="14"/>
      <color indexed="60"/>
      <name val="Times New Roman"/>
      <family val="1"/>
    </font>
    <font>
      <u val="single"/>
      <sz val="14"/>
      <color indexed="60"/>
      <name val="Times New Roman"/>
      <family val="1"/>
    </font>
    <font>
      <b/>
      <sz val="14"/>
      <color indexed="60"/>
      <name val="Times New Roman"/>
      <family val="1"/>
    </font>
    <font>
      <sz val="14"/>
      <color indexed="60"/>
      <name val="Times New Roman"/>
      <family val="1"/>
    </font>
    <font>
      <b/>
      <u val="single"/>
      <sz val="18"/>
      <color indexed="60"/>
      <name val="Times New Roman"/>
      <family val="1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b/>
      <i/>
      <sz val="18"/>
      <color indexed="60"/>
      <name val="Times New Roman"/>
      <family val="1"/>
    </font>
    <font>
      <b/>
      <i/>
      <sz val="18"/>
      <color indexed="8"/>
      <name val="Times New Roman"/>
      <family val="1"/>
    </font>
    <font>
      <b/>
      <sz val="20"/>
      <color indexed="8"/>
      <name val="Times New Roman"/>
      <family val="1"/>
    </font>
    <font>
      <sz val="20"/>
      <color indexed="8"/>
      <name val="Times New Roman"/>
      <family val="1"/>
    </font>
    <font>
      <b/>
      <u val="single"/>
      <sz val="20"/>
      <color indexed="60"/>
      <name val="Times New Roman"/>
      <family val="1"/>
    </font>
    <font>
      <b/>
      <sz val="20"/>
      <color indexed="60"/>
      <name val="Times New Roman"/>
      <family val="1"/>
    </font>
    <font>
      <b/>
      <i/>
      <sz val="20"/>
      <color indexed="60"/>
      <name val="Times New Roman"/>
      <family val="1"/>
    </font>
    <font>
      <b/>
      <i/>
      <sz val="20"/>
      <color indexed="8"/>
      <name val="Times New Roman"/>
      <family val="1"/>
    </font>
    <font>
      <u val="single"/>
      <sz val="18"/>
      <color indexed="60"/>
      <name val="Times New Roman"/>
      <family val="1"/>
    </font>
    <font>
      <b/>
      <i/>
      <sz val="16"/>
      <color indexed="8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993366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22"/>
      <name val="Times New Roman"/>
      <family val="1"/>
    </font>
    <font>
      <sz val="22"/>
      <color rgb="FF000000"/>
      <name val="Times New Roman"/>
      <family val="1"/>
    </font>
    <font>
      <sz val="22"/>
      <name val="Times New Roman"/>
      <family val="1"/>
    </font>
    <font>
      <b/>
      <sz val="22"/>
      <color rgb="FFC00000"/>
      <name val="Times New Roman"/>
      <family val="1"/>
    </font>
    <font>
      <u val="single"/>
      <sz val="22"/>
      <color rgb="FFC00000"/>
      <name val="Times New Roman"/>
      <family val="1"/>
    </font>
    <font>
      <b/>
      <u val="single"/>
      <sz val="22"/>
      <color rgb="FFC00000"/>
      <name val="Times New Roman"/>
      <family val="1"/>
    </font>
    <font>
      <b/>
      <sz val="22"/>
      <color rgb="FF000000"/>
      <name val="Times New Roman"/>
      <family val="1"/>
    </font>
    <font>
      <b/>
      <sz val="22"/>
      <color rgb="FF993300"/>
      <name val="Times New Roman"/>
      <family val="1"/>
    </font>
    <font>
      <b/>
      <i/>
      <sz val="22"/>
      <color rgb="FF000000"/>
      <name val="Times New Roman"/>
      <family val="1"/>
    </font>
    <font>
      <b/>
      <i/>
      <sz val="22"/>
      <color rgb="FF993300"/>
      <name val="Times New Roman"/>
      <family val="1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b/>
      <sz val="20"/>
      <color rgb="FF993300"/>
      <name val="Times New Roman"/>
      <family val="1"/>
    </font>
    <font>
      <b/>
      <i/>
      <sz val="20"/>
      <color rgb="FF000000"/>
      <name val="Times New Roman"/>
      <family val="1"/>
    </font>
    <font>
      <sz val="20"/>
      <color rgb="FF000000"/>
      <name val="Times New Roman"/>
      <family val="1"/>
    </font>
    <font>
      <i/>
      <sz val="18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99336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1"/>
      <color theme="1"/>
      <name val="Calibri"/>
      <family val="2"/>
      <charset val="238"/>
      <scheme val="minor"/>
    </font>
    <font>
      <b/>
      <sz val="16"/>
      <color rgb="FFC00000"/>
      <name val="Times New Roman"/>
      <family val="1"/>
    </font>
    <font>
      <sz val="16"/>
      <color rgb="FF000000"/>
      <name val="Times New Roman"/>
      <family val="1"/>
    </font>
    <font>
      <b/>
      <sz val="16"/>
      <color rgb="FF993300"/>
      <name val="Times New Roman"/>
      <family val="1"/>
    </font>
    <font>
      <b/>
      <sz val="16"/>
      <color theme="1"/>
      <name val="Times New Roman"/>
      <family val="1"/>
    </font>
    <font>
      <b/>
      <sz val="18"/>
      <color rgb="FFC00000"/>
      <name val="Times New Roman"/>
      <family val="1"/>
    </font>
    <font>
      <sz val="18"/>
      <color rgb="FF000000"/>
      <name val="Times New Roman"/>
      <family val="1"/>
    </font>
    <font>
      <b/>
      <i/>
      <sz val="20"/>
      <color rgb="FF993300"/>
      <name val="Times New Roman"/>
      <family val="1"/>
    </font>
    <font>
      <b/>
      <sz val="18"/>
      <color rgb="FF000000"/>
      <name val="Times New Roman"/>
      <family val="1"/>
    </font>
    <font>
      <b/>
      <sz val="18"/>
      <color rgb="FF993300"/>
      <name val="Times New Roman"/>
      <family val="1"/>
    </font>
    <font>
      <b/>
      <i/>
      <sz val="18"/>
      <color rgb="FF000000"/>
      <name val="Times New Roman"/>
      <family val="1"/>
    </font>
    <font>
      <b/>
      <i/>
      <sz val="18"/>
      <color rgb="FF993300"/>
      <name val="Times New Roman"/>
      <family val="1"/>
    </font>
    <font>
      <b/>
      <sz val="18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20"/>
      <color theme="1"/>
      <name val="Times New Roman"/>
      <family val="1"/>
    </font>
    <font>
      <b/>
      <sz val="14"/>
      <color rgb="FFC00000"/>
      <name val="Times New Roman"/>
      <family val="1"/>
    </font>
    <font>
      <b/>
      <i/>
      <sz val="16"/>
      <color theme="1"/>
      <name val="Times New Roman"/>
      <family val="1"/>
    </font>
    <font>
      <u val="single"/>
      <sz val="18"/>
      <color rgb="FFC00000"/>
      <name val="Times New Roman"/>
      <family val="1"/>
    </font>
    <font>
      <b/>
      <u val="single"/>
      <sz val="18"/>
      <color rgb="FFC00000"/>
      <name val="Times New Roman"/>
      <family val="1"/>
    </font>
    <font>
      <sz val="20"/>
      <color theme="1"/>
      <name val="Times New Roman"/>
      <family val="1"/>
    </font>
    <font>
      <b/>
      <u val="single"/>
      <sz val="20"/>
      <color rgb="FFC00000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sz val="14"/>
      <color rgb="FFC00000"/>
      <name val="Times New Roman"/>
      <family val="1"/>
    </font>
    <font>
      <u val="single"/>
      <sz val="14"/>
      <color rgb="FFC00000"/>
      <name val="Times New Roman"/>
      <family val="1"/>
    </font>
    <font>
      <b/>
      <u val="single"/>
      <sz val="14"/>
      <color rgb="FFC0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6"/>
      <color rgb="FFC00000"/>
      <name val="Times New Roman"/>
      <family val="1"/>
    </font>
    <font>
      <u val="single"/>
      <sz val="16"/>
      <color rgb="FFC00000"/>
      <name val="Times New Roman"/>
      <family val="1"/>
    </font>
    <font>
      <b/>
      <u val="single"/>
      <sz val="16"/>
      <color rgb="FFC00000"/>
      <name val="Times New Roman"/>
      <family val="1"/>
    </font>
    <font>
      <sz val="14"/>
      <color theme="1"/>
      <name val="Times New Roman"/>
      <family val="1"/>
    </font>
    <font>
      <sz val="10"/>
      <color rgb="FFC00000"/>
      <name val="Arial"/>
      <family val="2"/>
    </font>
    <font>
      <u val="single"/>
      <sz val="12"/>
      <color rgb="FFC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000000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2"/>
        <bgColor indexed="64"/>
      </patternFill>
    </fill>
  </fills>
  <borders count="16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>
        <color indexed="0"/>
      </left>
      <right>
        <color indexed="0"/>
      </right>
      <top style="double">
        <color indexed="8"/>
      </top>
      <bottom>
        <color indexed="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 style="thin">
        <color auto="1"/>
      </left>
      <right>
        <color indexed="0"/>
      </right>
      <top>
        <color indexed="0"/>
      </top>
      <bottom>
        <color indexed="0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indexed="62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0002641678"/>
      </bottom>
    </border>
    <border>
      <left>
        <color indexed="0"/>
      </left>
      <right>
        <color indexed="0"/>
      </right>
      <top>
        <color indexed="0"/>
      </top>
      <bottom style="thick">
        <color indexed="22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0008602142"/>
      </bottom>
    </border>
    <border>
      <left>
        <color indexed="0"/>
      </left>
      <right>
        <color indexed="0"/>
      </right>
      <top>
        <color indexed="0"/>
      </top>
      <bottom style="medium">
        <color indexed="3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>
        <color indexed="0"/>
      </top>
      <bottom style="double">
        <color indexed="5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>
        <color indexed="0"/>
      </left>
      <right>
        <color indexed="0"/>
      </right>
      <top style="thin">
        <color indexed="62"/>
      </top>
      <bottom style="double">
        <color indexed="62"/>
      </bottom>
    </border>
    <border>
      <left>
        <color indexed="0"/>
      </left>
      <right>
        <color indexed="0"/>
      </right>
      <top>
        <color indexed="0"/>
      </top>
      <bottom style="thin">
        <color auto="1"/>
      </bottom>
    </border>
    <border>
      <left>
        <color indexed="0"/>
      </left>
      <right>
        <color indexed="0"/>
      </right>
      <top style="thin">
        <color auto="1"/>
      </top>
      <bottom style="double">
        <color auto="1"/>
      </bottom>
    </border>
    <border>
      <left style="thin">
        <color auto="1"/>
      </left>
      <right>
        <color indexed="0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>
        <color indexed="0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>
        <color indexed="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</border>
    <border>
      <left style="thin">
        <color auto="1"/>
      </left>
      <right>
        <color indexed="0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 style="medium">
        <color auto="1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>
        <color indexed="0"/>
      </top>
      <bottom style="thin">
        <color auto="1"/>
      </bottom>
    </border>
    <border>
      <left style="thin">
        <color auto="1"/>
      </left>
      <right style="medium">
        <color auto="1"/>
      </right>
      <top>
        <color indexed="0"/>
      </top>
      <bottom style="medium">
        <color auto="1"/>
      </bottom>
    </border>
    <border>
      <left style="medium">
        <color auto="1"/>
      </left>
      <right>
        <color indexed="0"/>
      </right>
      <top style="medium">
        <color auto="1"/>
      </top>
      <bottom>
        <color indexed="0"/>
      </bottom>
    </border>
    <border>
      <left>
        <color indexed="0"/>
      </left>
      <right>
        <color indexed="0"/>
      </right>
      <top style="medium">
        <color auto="1"/>
      </top>
      <bottom>
        <color indexed="0"/>
      </bottom>
    </border>
    <border>
      <left>
        <color indexed="0"/>
      </left>
      <right style="medium">
        <color auto="1"/>
      </right>
      <top style="medium">
        <color auto="1"/>
      </top>
      <bottom>
        <color indexed="0"/>
      </bottom>
    </border>
    <border>
      <left style="medium">
        <color auto="1"/>
      </left>
      <right>
        <color indexed="0"/>
      </right>
      <top>
        <color indexed="0"/>
      </top>
      <bottom>
        <color indexed="0"/>
      </bottom>
    </border>
    <border>
      <left>
        <color indexed="0"/>
      </left>
      <right style="medium">
        <color auto="1"/>
      </right>
      <top>
        <color indexed="0"/>
      </top>
      <bottom>
        <color indexed="0"/>
      </bottom>
    </border>
    <border>
      <left style="thin">
        <color auto="1"/>
      </left>
      <right style="thin">
        <color auto="1"/>
      </right>
      <top style="thin">
        <color auto="1"/>
      </top>
      <bottom>
        <color indexed="0"/>
      </bottom>
    </border>
    <border>
      <left style="thin">
        <color auto="1"/>
      </left>
      <right style="medium">
        <color auto="1"/>
      </right>
      <top style="thin">
        <color auto="1"/>
      </top>
      <bottom>
        <color indexed="0"/>
      </bottom>
    </border>
    <border>
      <left style="medium">
        <color auto="1"/>
      </left>
      <right style="thin">
        <color auto="1"/>
      </right>
      <top style="thin">
        <color auto="1"/>
      </top>
      <bottom>
        <color indexed="0"/>
      </bottom>
    </border>
    <border>
      <left style="thin">
        <color auto="1"/>
      </left>
      <right>
        <color indexed="0"/>
      </right>
      <top style="thin">
        <color auto="1"/>
      </top>
      <bottom>
        <color indexed="0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>
        <color indexed="0"/>
      </left>
      <right style="thin">
        <color auto="1"/>
      </right>
      <top>
        <color indexed="0"/>
      </top>
      <bottom>
        <color indexed="0"/>
      </bottom>
    </border>
    <border>
      <left>
        <color indexed="0"/>
      </left>
      <right>
        <color indexed="0"/>
      </right>
      <top>
        <color indexed="0"/>
      </top>
      <bottom style="medium">
        <color auto="1"/>
      </bottom>
    </border>
    <border>
      <left style="medium">
        <color auto="1"/>
      </left>
      <right>
        <color indexed="0"/>
      </right>
      <top>
        <color indexed="0"/>
      </top>
      <bottom style="medium">
        <color auto="1"/>
      </bottom>
    </border>
    <border>
      <left style="medium">
        <color auto="1"/>
      </left>
      <right style="medium">
        <color auto="1"/>
      </right>
      <top>
        <color indexed="0"/>
      </top>
      <bottom style="medium">
        <color auto="1"/>
      </bottom>
    </border>
    <border>
      <left>
        <color indexed="0"/>
      </left>
      <right style="medium">
        <color auto="1"/>
      </right>
      <top style="medium">
        <color auto="1"/>
      </top>
      <bottom style="medium">
        <color auto="1"/>
      </bottom>
    </border>
    <border>
      <left>
        <color indexed="0"/>
      </left>
      <right style="medium">
        <color auto="1"/>
      </right>
      <top>
        <color indexed="0"/>
      </top>
      <bottom style="medium">
        <color auto="1"/>
      </bottom>
    </border>
    <border>
      <left style="medium">
        <color auto="1"/>
      </left>
      <right style="medium">
        <color auto="1"/>
      </right>
      <top>
        <color indexed="0"/>
      </top>
      <bottom>
        <color indexed="0"/>
      </bottom>
    </border>
    <border>
      <left style="medium">
        <color auto="1"/>
      </left>
      <right>
        <color indexed="0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</border>
    <border>
      <left style="medium">
        <color auto="1"/>
      </left>
      <right>
        <color indexed="0"/>
      </right>
      <top style="thin">
        <color auto="1"/>
      </top>
      <bottom style="thin">
        <color auto="1"/>
      </bottom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</border>
    <border>
      <left>
        <color indexed="0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>
        <color indexed="0"/>
      </right>
      <top style="thin">
        <color auto="1"/>
      </top>
      <bottom style="thick">
        <color auto="1"/>
      </bottom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>
        <color indexed="0"/>
      </top>
      <bottom>
        <color indexed="0"/>
      </bottom>
    </border>
    <border>
      <left style="thin">
        <color auto="1"/>
      </left>
      <right style="medium">
        <color auto="1"/>
      </right>
      <top>
        <color indexed="0"/>
      </top>
      <bottom>
        <color indexed="0"/>
      </bottom>
    </border>
    <border>
      <left style="medium">
        <color auto="1"/>
      </left>
      <right>
        <color indexed="0"/>
      </right>
      <top style="thin">
        <color auto="1"/>
      </top>
      <bottom>
        <color indexed="0"/>
      </bottom>
    </border>
    <border>
      <left>
        <color indexed="0"/>
      </left>
      <right style="thin">
        <color auto="1"/>
      </right>
      <top style="thin">
        <color auto="1"/>
      </top>
      <bottom>
        <color indexed="0"/>
      </bottom>
    </border>
    <border>
      <left style="medium">
        <color auto="1"/>
      </left>
      <right>
        <color indexed="0"/>
      </right>
      <top>
        <color indexed="0"/>
      </top>
      <bottom style="thin">
        <color auto="1"/>
      </bottom>
    </border>
    <border>
      <left>
        <color indexed="0"/>
      </left>
      <right>
        <color indexed="0"/>
      </right>
      <top style="thin">
        <color auto="1"/>
      </top>
      <bottom style="thin">
        <color auto="1"/>
      </bottom>
    </border>
    <border>
      <left>
        <color indexed="0"/>
      </left>
      <right>
        <color indexed="0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>
        <color indexed="0"/>
      </bottom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>
        <color indexed="0"/>
      </left>
      <right style="medium">
        <color auto="1"/>
      </right>
      <top>
        <color indexed="0"/>
      </top>
      <bottom style="thin">
        <color auto="1"/>
      </bottom>
    </border>
    <border>
      <left style="thin">
        <color auto="1"/>
      </left>
      <right>
        <color indexed="0"/>
      </right>
      <top style="medium">
        <color auto="1"/>
      </top>
      <bottom style="thin">
        <color auto="1"/>
      </bottom>
    </border>
    <border>
      <left style="medium">
        <color auto="1"/>
      </left>
      <right>
        <color indexed="0"/>
      </right>
      <top style="medium">
        <color auto="1"/>
      </top>
      <bottom style="thin">
        <color auto="1"/>
      </bottom>
    </border>
    <border>
      <left>
        <color indexed="0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>
        <color indexed="0"/>
      </right>
      <top style="medium">
        <color auto="1"/>
      </top>
      <bottom style="medium">
        <color auto="1"/>
      </bottom>
    </border>
    <border>
      <left>
        <color indexed="0"/>
      </left>
      <right style="thick">
        <color auto="1"/>
      </right>
      <top style="medium">
        <color auto="1"/>
      </top>
      <bottom style="thin">
        <color auto="1"/>
      </bottom>
    </border>
    <border>
      <left>
        <color indexed="0"/>
      </left>
      <right style="thick">
        <color auto="1"/>
      </right>
      <top style="thin">
        <color auto="1"/>
      </top>
      <bottom style="thin">
        <color auto="1"/>
      </bottom>
    </border>
    <border>
      <left>
        <color indexed="0"/>
      </left>
      <right>
        <color indexed="0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>
        <color indexed="0"/>
      </bottom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/>
    </border>
    <border>
      <left style="thin">
        <color auto="1"/>
      </left>
      <right style="double">
        <color auto="1"/>
      </right>
      <top style="double">
        <color auto="1"/>
      </top>
      <bottom/>
    </border>
    <border>
      <left style="double">
        <color auto="1"/>
      </left>
      <right/>
      <top style="double">
        <color auto="1"/>
      </top>
      <bottom style="thin">
        <color auto="1"/>
      </bottom>
    </border>
    <border>
      <left/>
      <right/>
      <top style="double">
        <color auto="1"/>
      </top>
      <bottom style="thin">
        <color auto="1"/>
      </bottom>
    </border>
    <border>
      <left/>
      <right style="double">
        <color auto="1"/>
      </right>
      <top style="double">
        <color auto="1"/>
      </top>
      <bottom style="thin">
        <color auto="1"/>
      </bottom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double">
        <color auto="1"/>
      </right>
      <top/>
      <bottom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/>
      <bottom style="double">
        <color auto="1"/>
      </bottom>
    </border>
    <border>
      <left style="thin">
        <color auto="1"/>
      </left>
      <right style="double">
        <color auto="1"/>
      </right>
      <top/>
      <bottom style="double">
        <color auto="1"/>
      </bottom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double">
        <color auto="1"/>
      </right>
      <top/>
      <bottom style="thin">
        <color auto="1"/>
      </bottom>
    </border>
    <border>
      <left/>
      <right style="double">
        <color auto="1"/>
      </right>
      <top/>
      <bottom/>
    </border>
    <border>
      <left style="thin">
        <color auto="1"/>
      </left>
      <right style="double">
        <color auto="1"/>
      </right>
      <top style="thin">
        <color auto="1"/>
      </top>
      <bottom/>
    </border>
    <border>
      <left style="double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</border>
    <border>
      <left style="double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</border>
    <border>
      <left style="double">
        <color auto="1"/>
      </left>
      <right/>
      <top/>
      <bottom/>
    </border>
    <border>
      <left style="thin">
        <color auto="1"/>
      </left>
      <right style="double">
        <color auto="1"/>
      </right>
      <top/>
      <bottom style="hair">
        <color auto="1"/>
      </bottom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</border>
    <border>
      <left style="double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 style="double">
        <color auto="1"/>
      </right>
      <top style="hair">
        <color auto="1"/>
      </top>
      <bottom/>
    </border>
    <border>
      <left style="double">
        <color auto="1"/>
      </left>
      <right/>
      <top style="thin">
        <color auto="1"/>
      </top>
      <bottom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double">
        <color auto="1"/>
      </left>
      <right style="thin">
        <color auto="1"/>
      </right>
      <top/>
      <bottom/>
    </border>
    <border>
      <left style="double">
        <color auto="1"/>
      </left>
      <right style="thin">
        <color auto="1"/>
      </right>
      <top/>
      <bottom style="thin">
        <color auto="1"/>
      </bottom>
    </border>
    <border>
      <left style="double">
        <color auto="1"/>
      </left>
      <right style="thin">
        <color auto="1"/>
      </right>
      <top/>
      <bottom style="double">
        <color auto="1"/>
      </bottom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</border>
    <border>
      <left style="medium">
        <color auto="1"/>
      </left>
      <right style="medium">
        <color auto="1"/>
      </right>
      <top>
        <color rgb="FF000000"/>
      </top>
      <bottom style="medium">
        <color auto="1"/>
      </bottom>
    </border>
    <border>
      <left style="medium">
        <color auto="1"/>
      </left>
      <right>
        <color rgb="FF000000"/>
      </right>
      <top style="medium">
        <color auto="1"/>
      </top>
      <bottom style="medium">
        <color auto="1"/>
      </bottom>
    </border>
    <border>
      <left>
        <color rgb="FF000000"/>
      </left>
      <right style="medium">
        <color auto="1"/>
      </right>
      <top style="medium">
        <color auto="1"/>
      </top>
      <bottom style="medium">
        <color auto="1"/>
      </bottom>
    </border>
    <border>
      <left>
        <color rgb="FF000000"/>
      </left>
      <right>
        <color rgb="FF000000"/>
      </right>
      <top>
        <color rgb="FF000000"/>
      </top>
      <bottom style="medium">
        <color auto="1"/>
      </bottom>
    </border>
    <border>
      <left style="medium">
        <color auto="1"/>
      </left>
      <right>
        <color rgb="FF000000"/>
      </right>
      <top>
        <color rgb="FF000000"/>
      </top>
      <bottom style="medium">
        <color auto="1"/>
      </bottom>
    </border>
    <border>
      <left>
        <color rgb="FF000000"/>
      </left>
      <right>
        <color rgb="FF000000"/>
      </right>
      <top style="medium">
        <color auto="1"/>
      </top>
      <bottom>
        <color rgb="FF000000"/>
      </bottom>
    </border>
    <border>
      <left>
        <color rgb="FF000000"/>
      </left>
      <right>
        <color rgb="FF000000"/>
      </right>
      <top style="medium">
        <color auto="1"/>
      </top>
      <bottom style="medium">
        <color auto="1"/>
      </bottom>
    </border>
    <border>
      <left style="medium">
        <color auto="1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 style="medium">
        <color auto="1"/>
      </right>
      <top>
        <color rgb="FF000000"/>
      </top>
      <bottom>
        <color rgb="FF000000"/>
      </bottom>
    </border>
    <border>
      <left style="thin">
        <color auto="1"/>
      </left>
      <right>
        <color rgb="FF000000"/>
      </right>
      <top style="thin">
        <color auto="1"/>
      </top>
      <bottom style="thin">
        <color auto="1"/>
      </bottom>
    </border>
    <border>
      <left>
        <color rgb="FF000000"/>
      </left>
      <right style="medium">
        <color auto="1"/>
      </right>
      <top style="thin">
        <color auto="1"/>
      </top>
      <bottom style="thin">
        <color auto="1"/>
      </bottom>
    </border>
    <border>
      <left>
        <color rgb="FF000000"/>
      </left>
      <right style="medium">
        <color auto="1"/>
      </right>
      <top>
        <color rgb="FF000000"/>
      </top>
      <bottom style="medium">
        <color auto="1"/>
      </bottom>
    </border>
    <border>
      <left style="medium">
        <color auto="1"/>
      </left>
      <right style="medium">
        <color auto="1"/>
      </right>
      <top>
        <color rgb="FF000000"/>
      </top>
      <bottom>
        <color rgb="FF000000"/>
      </bottom>
    </border>
    <border>
      <left style="medium">
        <color auto="1"/>
      </left>
      <right style="medium">
        <color auto="1"/>
      </right>
      <top style="medium">
        <color auto="1"/>
      </top>
      <bottom>
        <color rgb="FF000000"/>
      </bottom>
    </border>
    <border>
      <left style="medium">
        <color auto="1"/>
      </left>
      <right>
        <color rgb="FF000000"/>
      </right>
      <top style="medium">
        <color auto="1"/>
      </top>
      <bottom>
        <color rgb="FF000000"/>
      </bottom>
    </border>
    <border>
      <left>
        <color rgb="FF000000"/>
      </left>
      <right style="medium">
        <color auto="1"/>
      </right>
      <top style="medium">
        <color auto="1"/>
      </top>
      <bottom>
        <color rgb="FF000000"/>
      </bottom>
    </border>
    <border>
      <left>
        <color rgb="FF00000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>
        <color rgb="FF000000"/>
      </right>
      <top>
        <color rgb="FF000000"/>
      </top>
      <bottom>
        <color rgb="FF000000"/>
      </bottom>
    </border>
    <border>
      <left style="thin">
        <color auto="1"/>
      </left>
      <right>
        <color rgb="FF000000"/>
      </right>
      <top style="medium">
        <color auto="1"/>
      </top>
      <bottom style="medium">
        <color auto="1"/>
      </bottom>
    </border>
    <border>
      <left style="thin">
        <color auto="1"/>
      </left>
      <right>
        <color rgb="FF000000"/>
      </right>
      <top style="medium">
        <color auto="1"/>
      </top>
      <bottom style="thin">
        <color auto="1"/>
      </bottom>
    </border>
    <border>
      <left style="medium">
        <color auto="1"/>
      </left>
      <right>
        <color rgb="FF000000"/>
      </right>
      <top style="medium">
        <color auto="1"/>
      </top>
      <bottom style="thin">
        <color auto="1"/>
      </bottom>
    </border>
    <border>
      <left>
        <color rgb="FF000000"/>
      </left>
      <right style="thin">
        <color auto="1"/>
      </right>
      <top style="medium">
        <color auto="1"/>
      </top>
      <bottom style="thin">
        <color auto="1"/>
      </bottom>
    </border>
    <border>
      <left>
        <color rgb="FF000000"/>
      </left>
      <right style="thick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>
        <color rgb="FF000000"/>
      </right>
      <top style="thin">
        <color auto="1"/>
      </top>
      <bottom style="thin">
        <color auto="1"/>
      </bottom>
    </border>
    <border>
      <left>
        <color rgb="FF000000"/>
      </left>
      <right style="thick">
        <color auto="1"/>
      </right>
      <top style="thin">
        <color auto="1"/>
      </top>
      <bottom style="thin">
        <color auto="1"/>
      </bottom>
    </border>
    <border>
      <left>
        <color rgb="FF000000"/>
      </left>
      <right style="medium">
        <color auto="1"/>
      </right>
      <top>
        <color rgb="FF000000"/>
      </top>
      <bottom style="thin">
        <color auto="1"/>
      </bottom>
    </border>
    <border>
      <left style="thin">
        <color auto="1"/>
      </left>
      <right>
        <color rgb="FF000000"/>
      </right>
      <top style="thin">
        <color auto="1"/>
      </top>
      <bottom style="thick">
        <color auto="1"/>
      </bottom>
    </border>
    <border>
      <left style="thin">
        <color auto="1"/>
      </left>
      <right>
        <color rgb="FF000000"/>
      </right>
      <top style="thin">
        <color auto="1"/>
      </top>
      <bottom>
        <color rgb="FF000000"/>
      </bottom>
    </border>
    <border>
      <left>
        <color rgb="FF000000"/>
      </left>
      <right style="thin">
        <color auto="1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>
        <color rgb="FF000000"/>
      </bottom>
    </border>
    <border>
      <left>
        <color rgb="FF000000"/>
      </left>
      <right style="thin">
        <color auto="1"/>
      </right>
      <top>
        <color rgb="FF000000"/>
      </top>
      <bottom>
        <color rgb="FF000000"/>
      </bottom>
    </border>
    <border>
      <left style="thin">
        <color auto="1"/>
      </left>
      <right style="thin">
        <color auto="1"/>
      </right>
      <top>
        <color rgb="FF000000"/>
      </top>
      <bottom>
        <color rgb="FF000000"/>
      </bottom>
    </border>
    <border>
      <left style="thin">
        <color auto="1"/>
      </left>
      <right>
        <color rgb="FF000000"/>
      </right>
      <top>
        <color rgb="FF000000"/>
      </top>
      <bottom style="thin">
        <color auto="1"/>
      </bottom>
    </border>
    <border>
      <left>
        <color rgb="FF000000"/>
      </left>
      <right style="thin">
        <color auto="1"/>
      </right>
      <top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>
        <color rgb="FF000000"/>
      </top>
      <bottom style="thin">
        <color auto="1"/>
      </bottom>
    </border>
  </borders>
  <cellStyleXfs count="182">
    <xf numFmtId="0" fontId="0" fillId="0" borderId="0">
      <alignment/>
      <protection/>
    </xf>
    <xf numFmtId="0" fontId="14" fillId="0" borderId="0">
      <alignment vertical="top"/>
      <protection/>
    </xf>
    <xf numFmtId="0" fontId="19" fillId="0" borderId="0">
      <alignment/>
      <protection/>
    </xf>
    <xf numFmtId="0" fontId="19" fillId="0" borderId="0">
      <alignment/>
      <protection/>
    </xf>
    <xf numFmtId="0" fontId="19" fillId="0" borderId="0">
      <alignment/>
      <protection/>
    </xf>
    <xf numFmtId="182" fontId="20" fillId="0" borderId="0" applyFont="0" applyFill="0" applyBorder="0" applyAlignment="0" applyProtection="0">
      <alignment/>
    </xf>
    <xf numFmtId="183" fontId="20" fillId="0" borderId="0" applyFont="0" applyFill="0" applyBorder="0" applyAlignment="0" applyProtection="0">
      <alignment/>
    </xf>
    <xf numFmtId="0" fontId="0" fillId="2" borderId="0" applyNumberFormat="0" applyBorder="0" applyAlignment="0" applyProtection="0">
      <alignment/>
    </xf>
    <xf numFmtId="0" fontId="1" fillId="3" borderId="0" applyNumberFormat="0" applyBorder="0" applyAlignment="0" applyProtection="0">
      <alignment/>
    </xf>
    <xf numFmtId="0" fontId="0" fillId="4" borderId="0" applyNumberFormat="0" applyBorder="0" applyAlignment="0" applyProtection="0">
      <alignment/>
    </xf>
    <xf numFmtId="0" fontId="1" fillId="5" borderId="0" applyNumberFormat="0" applyBorder="0" applyAlignment="0" applyProtection="0">
      <alignment/>
    </xf>
    <xf numFmtId="0" fontId="0" fillId="6" borderId="0" applyNumberFormat="0" applyBorder="0" applyAlignment="0" applyProtection="0">
      <alignment/>
    </xf>
    <xf numFmtId="0" fontId="1" fillId="7" borderId="0" applyNumberFormat="0" applyBorder="0" applyAlignment="0" applyProtection="0">
      <alignment/>
    </xf>
    <xf numFmtId="0" fontId="0" fillId="8" borderId="0" applyNumberFormat="0" applyBorder="0" applyAlignment="0" applyProtection="0">
      <alignment/>
    </xf>
    <xf numFmtId="0" fontId="1" fillId="9" borderId="0" applyNumberFormat="0" applyBorder="0" applyAlignment="0" applyProtection="0">
      <alignment/>
    </xf>
    <xf numFmtId="0" fontId="0" fillId="10" borderId="0" applyNumberFormat="0" applyBorder="0" applyAlignment="0" applyProtection="0">
      <alignment/>
    </xf>
    <xf numFmtId="0" fontId="1" fillId="11" borderId="0" applyNumberFormat="0" applyBorder="0" applyAlignment="0" applyProtection="0">
      <alignment/>
    </xf>
    <xf numFmtId="0" fontId="0" fillId="12" borderId="0" applyNumberFormat="0" applyBorder="0" applyAlignment="0" applyProtection="0">
      <alignment/>
    </xf>
    <xf numFmtId="0" fontId="1" fillId="13" borderId="0" applyNumberFormat="0" applyBorder="0" applyAlignment="0" applyProtection="0">
      <alignment/>
    </xf>
    <xf numFmtId="184" fontId="20" fillId="0" borderId="0" applyFont="0" applyFill="0" applyBorder="0" applyAlignment="0" applyProtection="0">
      <alignment/>
    </xf>
    <xf numFmtId="185" fontId="20" fillId="0" borderId="0" applyFont="0" applyFill="0" applyBorder="0" applyAlignment="0" applyProtection="0">
      <alignment/>
    </xf>
    <xf numFmtId="0" fontId="0" fillId="14" borderId="0" applyNumberFormat="0" applyBorder="0" applyAlignment="0" applyProtection="0">
      <alignment/>
    </xf>
    <xf numFmtId="0" fontId="1" fillId="15" borderId="0" applyNumberFormat="0" applyBorder="0" applyAlignment="0" applyProtection="0">
      <alignment/>
    </xf>
    <xf numFmtId="0" fontId="0" fillId="16" borderId="0" applyNumberFormat="0" applyBorder="0" applyAlignment="0" applyProtection="0">
      <alignment/>
    </xf>
    <xf numFmtId="0" fontId="1" fillId="17" borderId="0" applyNumberFormat="0" applyBorder="0" applyAlignment="0" applyProtection="0">
      <alignment/>
    </xf>
    <xf numFmtId="0" fontId="0" fillId="18" borderId="0" applyNumberFormat="0" applyBorder="0" applyAlignment="0" applyProtection="0">
      <alignment/>
    </xf>
    <xf numFmtId="0" fontId="1" fillId="19" borderId="0" applyNumberFormat="0" applyBorder="0" applyAlignment="0" applyProtection="0">
      <alignment/>
    </xf>
    <xf numFmtId="0" fontId="0" fillId="20" borderId="0" applyNumberFormat="0" applyBorder="0" applyAlignment="0" applyProtection="0">
      <alignment/>
    </xf>
    <xf numFmtId="0" fontId="1" fillId="9" borderId="0" applyNumberFormat="0" applyBorder="0" applyAlignment="0" applyProtection="0">
      <alignment/>
    </xf>
    <xf numFmtId="0" fontId="0" fillId="21" borderId="0" applyNumberFormat="0" applyBorder="0" applyAlignment="0" applyProtection="0">
      <alignment/>
    </xf>
    <xf numFmtId="0" fontId="1" fillId="15" borderId="0" applyNumberFormat="0" applyBorder="0" applyAlignment="0" applyProtection="0">
      <alignment/>
    </xf>
    <xf numFmtId="0" fontId="0" fillId="22" borderId="0" applyNumberFormat="0" applyBorder="0" applyAlignment="0" applyProtection="0">
      <alignment/>
    </xf>
    <xf numFmtId="0" fontId="1" fillId="23" borderId="0" applyNumberFormat="0" applyBorder="0" applyAlignment="0" applyProtection="0">
      <alignment/>
    </xf>
    <xf numFmtId="186" fontId="20" fillId="0" borderId="0" applyFont="0" applyFill="0" applyBorder="0" applyAlignment="0" applyProtection="0">
      <alignment/>
    </xf>
    <xf numFmtId="0" fontId="180" fillId="24" borderId="0" applyNumberFormat="0" applyBorder="0" applyAlignment="0" applyProtection="0">
      <alignment/>
    </xf>
    <xf numFmtId="0" fontId="13" fillId="25" borderId="0" applyNumberFormat="0" applyBorder="0" applyAlignment="0" applyProtection="0">
      <alignment/>
    </xf>
    <xf numFmtId="0" fontId="180" fillId="26" borderId="0" applyNumberFormat="0" applyBorder="0" applyAlignment="0" applyProtection="0">
      <alignment/>
    </xf>
    <xf numFmtId="0" fontId="13" fillId="17" borderId="0" applyNumberFormat="0" applyBorder="0" applyAlignment="0" applyProtection="0">
      <alignment/>
    </xf>
    <xf numFmtId="0" fontId="180" fillId="27" borderId="0" applyNumberFormat="0" applyBorder="0" applyAlignment="0" applyProtection="0">
      <alignment/>
    </xf>
    <xf numFmtId="0" fontId="13" fillId="19" borderId="0" applyNumberFormat="0" applyBorder="0" applyAlignment="0" applyProtection="0">
      <alignment/>
    </xf>
    <xf numFmtId="0" fontId="180" fillId="28" borderId="0" applyNumberFormat="0" applyBorder="0" applyAlignment="0" applyProtection="0">
      <alignment/>
    </xf>
    <xf numFmtId="0" fontId="13" fillId="29" borderId="0" applyNumberFormat="0" applyBorder="0" applyAlignment="0" applyProtection="0">
      <alignment/>
    </xf>
    <xf numFmtId="0" fontId="180" fillId="30" borderId="0" applyNumberFormat="0" applyBorder="0" applyAlignment="0" applyProtection="0">
      <alignment/>
    </xf>
    <xf numFmtId="0" fontId="13" fillId="31" borderId="0" applyNumberFormat="0" applyBorder="0" applyAlignment="0" applyProtection="0">
      <alignment/>
    </xf>
    <xf numFmtId="0" fontId="180" fillId="32" borderId="0" applyNumberFormat="0" applyBorder="0" applyAlignment="0" applyProtection="0">
      <alignment/>
    </xf>
    <xf numFmtId="0" fontId="13" fillId="33" borderId="0" applyNumberFormat="0" applyBorder="0" applyAlignment="0" applyProtection="0">
      <alignment/>
    </xf>
    <xf numFmtId="0" fontId="180" fillId="34" borderId="0" applyNumberFormat="0" applyBorder="0" applyAlignment="0" applyProtection="0">
      <alignment/>
    </xf>
    <xf numFmtId="0" fontId="13" fillId="35" borderId="0" applyNumberFormat="0" applyBorder="0" applyAlignment="0" applyProtection="0">
      <alignment/>
    </xf>
    <xf numFmtId="0" fontId="180" fillId="36" borderId="0" applyNumberFormat="0" applyBorder="0" applyAlignment="0" applyProtection="0">
      <alignment/>
    </xf>
    <xf numFmtId="0" fontId="13" fillId="37" borderId="0" applyNumberFormat="0" applyBorder="0" applyAlignment="0" applyProtection="0">
      <alignment/>
    </xf>
    <xf numFmtId="0" fontId="180" fillId="38" borderId="0" applyNumberFormat="0" applyBorder="0" applyAlignment="0" applyProtection="0">
      <alignment/>
    </xf>
    <xf numFmtId="0" fontId="13" fillId="39" borderId="0" applyNumberFormat="0" applyBorder="0" applyAlignment="0" applyProtection="0">
      <alignment/>
    </xf>
    <xf numFmtId="0" fontId="180" fillId="40" borderId="0" applyNumberFormat="0" applyBorder="0" applyAlignment="0" applyProtection="0">
      <alignment/>
    </xf>
    <xf numFmtId="0" fontId="13" fillId="29" borderId="0" applyNumberFormat="0" applyBorder="0" applyAlignment="0" applyProtection="0">
      <alignment/>
    </xf>
    <xf numFmtId="0" fontId="180" fillId="41" borderId="0" applyNumberFormat="0" applyBorder="0" applyAlignment="0" applyProtection="0">
      <alignment/>
    </xf>
    <xf numFmtId="0" fontId="13" fillId="31" borderId="0" applyNumberFormat="0" applyBorder="0" applyAlignment="0" applyProtection="0">
      <alignment/>
    </xf>
    <xf numFmtId="0" fontId="180" fillId="42" borderId="0" applyNumberFormat="0" applyBorder="0" applyAlignment="0" applyProtection="0">
      <alignment/>
    </xf>
    <xf numFmtId="0" fontId="13" fillId="43" borderId="0" applyNumberFormat="0" applyBorder="0" applyAlignment="0" applyProtection="0">
      <alignment/>
    </xf>
    <xf numFmtId="0" fontId="179" fillId="44" borderId="0" applyNumberFormat="0" applyBorder="0" applyAlignment="0" applyProtection="0">
      <alignment/>
    </xf>
    <xf numFmtId="0" fontId="3" fillId="5" borderId="0" applyNumberFormat="0" applyBorder="0" applyAlignment="0" applyProtection="0">
      <alignment/>
    </xf>
    <xf numFmtId="3" fontId="16" fillId="15" borderId="1" applyNumberFormat="0">
      <alignment/>
      <protection/>
    </xf>
    <xf numFmtId="0" fontId="178" fillId="45" borderId="2" applyNumberFormat="0" applyAlignment="0" applyProtection="0">
      <alignment/>
    </xf>
    <xf numFmtId="0" fontId="7" fillId="46" borderId="3" applyNumberFormat="0" applyAlignment="0" applyProtection="0">
      <alignment/>
    </xf>
    <xf numFmtId="0" fontId="21" fillId="0" borderId="4" applyNumberFormat="0" applyFont="0" applyFill="0" applyAlignment="0" applyProtection="0">
      <alignment/>
    </xf>
    <xf numFmtId="0" fontId="177" fillId="47" borderId="5" applyNumberFormat="0" applyAlignment="0" applyProtection="0">
      <alignment/>
    </xf>
    <xf numFmtId="0" fontId="9" fillId="48" borderId="6" applyNumberFormat="0" applyAlignment="0" applyProtection="0">
      <alignment/>
    </xf>
    <xf numFmtId="43" fontId="0" fillId="0" borderId="0" applyFill="0" applyBorder="0" applyAlignment="0" applyProtection="0">
      <alignment/>
    </xf>
    <xf numFmtId="0" fontId="22" fillId="0" borderId="0">
      <alignment/>
      <protection/>
    </xf>
    <xf numFmtId="41" fontId="0" fillId="0" borderId="0" applyFill="0" applyBorder="0" applyAlignment="0" applyProtection="0">
      <alignment/>
    </xf>
    <xf numFmtId="181" fontId="23" fillId="0" borderId="0">
      <alignment horizontal="right" vertical="top"/>
      <protection/>
    </xf>
    <xf numFmtId="0" fontId="22" fillId="0" borderId="0">
      <alignment/>
      <protection/>
    </xf>
    <xf numFmtId="0" fontId="22" fillId="0" borderId="0">
      <alignment/>
      <protection/>
    </xf>
    <xf numFmtId="44" fontId="0" fillId="0" borderId="0" applyFill="0" applyBorder="0" applyAlignment="0" applyProtection="0">
      <alignment/>
    </xf>
    <xf numFmtId="42" fontId="0" fillId="0" borderId="0" applyFill="0" applyBorder="0" applyAlignment="0" applyProtection="0">
      <alignment/>
    </xf>
    <xf numFmtId="0" fontId="21" fillId="0" borderId="0" applyFont="0" applyFill="0" applyBorder="0" applyAlignment="0" applyProtection="0">
      <alignment/>
    </xf>
    <xf numFmtId="0" fontId="16" fillId="46" borderId="0" applyNumberFormat="0" applyBorder="0" applyProtection="0">
      <alignment/>
    </xf>
    <xf numFmtId="187" fontId="16" fillId="0" borderId="0" applyFont="0" applyFill="0" applyBorder="0" applyAlignment="0" applyProtection="0">
      <alignment/>
    </xf>
    <xf numFmtId="177" fontId="16" fillId="9" borderId="7" applyNumberFormat="0" applyFont="0" applyBorder="0" applyAlignment="0" applyProtection="0">
      <alignment horizontal="right"/>
    </xf>
    <xf numFmtId="0" fontId="176" fillId="0" borderId="0" applyNumberFormat="0" applyFill="0" applyBorder="0" applyAlignment="0" applyProtection="0">
      <alignment/>
    </xf>
    <xf numFmtId="0" fontId="11" fillId="0" borderId="0" applyNumberFormat="0" applyFill="0" applyBorder="0" applyAlignment="0" applyProtection="0">
      <alignment/>
    </xf>
    <xf numFmtId="3" fontId="21" fillId="0" borderId="0" applyFont="0" applyFill="0" applyBorder="0" applyAlignment="0" applyProtection="0">
      <alignment/>
    </xf>
    <xf numFmtId="3" fontId="21" fillId="0" borderId="0" applyFont="0" applyFill="0" applyBorder="0" applyAlignment="0" applyProtection="0">
      <alignment/>
    </xf>
    <xf numFmtId="0" fontId="175" fillId="49" borderId="0" applyNumberFormat="0" applyBorder="0" applyAlignment="0" applyProtection="0">
      <alignment/>
    </xf>
    <xf numFmtId="0" fontId="2" fillId="7" borderId="0" applyNumberFormat="0" applyBorder="0" applyAlignment="0" applyProtection="0">
      <alignment/>
    </xf>
    <xf numFmtId="38" fontId="17" fillId="46" borderId="0" applyNumberFormat="0" applyBorder="0" applyAlignment="0" applyProtection="0">
      <alignment/>
    </xf>
    <xf numFmtId="0" fontId="174" fillId="0" borderId="8" applyNumberFormat="0" applyFill="0" applyAlignment="0" applyProtection="0">
      <alignment/>
    </xf>
    <xf numFmtId="0" fontId="24" fillId="0" borderId="9" applyNumberFormat="0" applyFill="0" applyAlignment="0" applyProtection="0">
      <alignment/>
    </xf>
    <xf numFmtId="0" fontId="173" fillId="0" borderId="10" applyNumberFormat="0" applyFill="0" applyAlignment="0" applyProtection="0">
      <alignment/>
    </xf>
    <xf numFmtId="0" fontId="25" fillId="0" borderId="11" applyNumberFormat="0" applyFill="0" applyAlignment="0" applyProtection="0">
      <alignment/>
    </xf>
    <xf numFmtId="0" fontId="172" fillId="0" borderId="12" applyNumberFormat="0" applyFill="0" applyAlignment="0" applyProtection="0">
      <alignment/>
    </xf>
    <xf numFmtId="0" fontId="26" fillId="0" borderId="13" applyNumberFormat="0" applyFill="0" applyAlignment="0" applyProtection="0">
      <alignment/>
    </xf>
    <xf numFmtId="0" fontId="172" fillId="0" borderId="0" applyNumberFormat="0" applyFill="0" applyBorder="0" applyAlignment="0" applyProtection="0">
      <alignment/>
    </xf>
    <xf numFmtId="0" fontId="26" fillId="0" borderId="0" applyNumberFormat="0" applyFill="0" applyBorder="0" applyAlignment="0" applyProtection="0">
      <alignment/>
    </xf>
    <xf numFmtId="0" fontId="18" fillId="0" borderId="0" applyNumberFormat="0" applyFill="0" applyBorder="0" applyAlignment="0" applyProtection="0">
      <alignment vertical="top"/>
    </xf>
    <xf numFmtId="0" fontId="16" fillId="5" borderId="1" applyNumberFormat="0" applyBorder="0" applyProtection="0">
      <alignment/>
    </xf>
    <xf numFmtId="176" fontId="20" fillId="0" borderId="0" applyFont="0" applyFill="0" applyBorder="0" applyAlignment="0" applyProtection="0">
      <alignment/>
    </xf>
    <xf numFmtId="3" fontId="20" fillId="0" borderId="0" applyFont="0" applyFill="0" applyBorder="0" applyAlignment="0" applyProtection="0">
      <alignment/>
    </xf>
    <xf numFmtId="0" fontId="171" fillId="50" borderId="2" applyNumberFormat="0" applyAlignment="0" applyProtection="0">
      <alignment/>
    </xf>
    <xf numFmtId="10" fontId="17" fillId="51" borderId="14" applyNumberFormat="0" applyBorder="0" applyAlignment="0" applyProtection="0">
      <alignment/>
    </xf>
    <xf numFmtId="0" fontId="5" fillId="13" borderId="3" applyNumberFormat="0" applyAlignment="0" applyProtection="0">
      <alignment/>
    </xf>
    <xf numFmtId="3" fontId="16" fillId="13" borderId="0" applyNumberFormat="0" applyBorder="0">
      <alignment/>
      <protection/>
    </xf>
    <xf numFmtId="176" fontId="27" fillId="0" borderId="0">
      <alignment/>
      <protection/>
    </xf>
    <xf numFmtId="0" fontId="170" fillId="0" borderId="15" applyNumberFormat="0" applyFill="0" applyAlignment="0" applyProtection="0">
      <alignment/>
    </xf>
    <xf numFmtId="0" fontId="8" fillId="0" borderId="16" applyNumberFormat="0" applyFill="0" applyAlignment="0" applyProtection="0">
      <alignment/>
    </xf>
    <xf numFmtId="195" fontId="21" fillId="0" borderId="0" applyFont="0" applyFill="0" applyBorder="0" applyAlignment="0" applyProtection="0">
      <alignment/>
    </xf>
    <xf numFmtId="178" fontId="28" fillId="0" borderId="0" applyFont="0" applyFill="0" applyBorder="0" applyAlignment="0" applyProtection="0">
      <alignment/>
    </xf>
    <xf numFmtId="179" fontId="28" fillId="0" borderId="0" applyFont="0" applyFill="0" applyBorder="0" applyAlignment="0" applyProtection="0">
      <alignment/>
    </xf>
    <xf numFmtId="41" fontId="28" fillId="0" borderId="0" applyFont="0" applyFill="0" applyBorder="0" applyAlignment="0" applyProtection="0">
      <alignment/>
    </xf>
    <xf numFmtId="43" fontId="28" fillId="0" borderId="0" applyFont="0" applyFill="0" applyBorder="0" applyAlignment="0" applyProtection="0">
      <alignment/>
    </xf>
    <xf numFmtId="5" fontId="21" fillId="0" borderId="0" applyFont="0" applyFill="0" applyBorder="0" applyAlignment="0" applyProtection="0">
      <alignment/>
    </xf>
    <xf numFmtId="0" fontId="16" fillId="7" borderId="1" applyNumberFormat="0">
      <alignment/>
      <protection/>
    </xf>
    <xf numFmtId="3" fontId="16" fillId="52" borderId="1" applyNumberFormat="0" applyFont="0" applyAlignment="0">
      <alignment/>
      <protection/>
    </xf>
    <xf numFmtId="198" fontId="28" fillId="0" borderId="0" applyFont="0" applyFill="0" applyBorder="0" applyAlignment="0" applyProtection="0">
      <alignment/>
    </xf>
    <xf numFmtId="199" fontId="28" fillId="0" borderId="0" applyFont="0" applyFill="0" applyBorder="0" applyAlignment="0" applyProtection="0">
      <alignment/>
    </xf>
    <xf numFmtId="42" fontId="28" fillId="0" borderId="0" applyFont="0" applyFill="0" applyBorder="0" applyAlignment="0" applyProtection="0">
      <alignment/>
    </xf>
    <xf numFmtId="44" fontId="28" fillId="0" borderId="0" applyFont="0" applyFill="0" applyBorder="0" applyAlignment="0" applyProtection="0">
      <alignment/>
    </xf>
    <xf numFmtId="0" fontId="169" fillId="53" borderId="0" applyNumberFormat="0" applyBorder="0" applyAlignment="0" applyProtection="0">
      <alignment/>
    </xf>
    <xf numFmtId="0" fontId="4" fillId="52" borderId="0" applyNumberFormat="0" applyBorder="0" applyAlignment="0" applyProtection="0">
      <alignment/>
    </xf>
    <xf numFmtId="0" fontId="29" fillId="0" borderId="0">
      <alignment/>
      <protection/>
    </xf>
    <xf numFmtId="0" fontId="30" fillId="0" borderId="0">
      <alignment/>
      <protection/>
    </xf>
    <xf numFmtId="0" fontId="22" fillId="0" borderId="0">
      <alignment/>
      <protection/>
    </xf>
    <xf numFmtId="0" fontId="22" fillId="0" borderId="0">
      <alignment/>
      <protection/>
    </xf>
    <xf numFmtId="0" fontId="22" fillId="0" borderId="0">
      <alignment/>
      <protection/>
    </xf>
    <xf numFmtId="0" fontId="22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188" fontId="28" fillId="0" borderId="0" applyFill="0" applyBorder="0" applyAlignment="0" applyProtection="0">
      <alignment horizontal="right"/>
    </xf>
    <xf numFmtId="0" fontId="0" fillId="54" borderId="17" applyNumberFormat="0" applyAlignment="0" applyProtection="0">
      <alignment/>
    </xf>
    <xf numFmtId="0" fontId="16" fillId="55" borderId="1" applyNumberFormat="0" applyFont="0" applyAlignment="0" applyProtection="0">
      <alignment/>
    </xf>
    <xf numFmtId="0" fontId="168" fillId="45" borderId="18" applyNumberFormat="0" applyAlignment="0" applyProtection="0">
      <alignment/>
    </xf>
    <xf numFmtId="0" fontId="6" fillId="46" borderId="19" applyNumberFormat="0" applyAlignment="0" applyProtection="0">
      <alignment/>
    </xf>
    <xf numFmtId="40" fontId="14" fillId="51" borderId="0">
      <alignment horizontal="right"/>
      <protection/>
    </xf>
    <xf numFmtId="9" fontId="0" fillId="0" borderId="0" applyFill="0" applyBorder="0" applyAlignment="0" applyProtection="0">
      <alignment/>
    </xf>
    <xf numFmtId="10" fontId="16" fillId="0" borderId="0" applyFont="0" applyFill="0" applyBorder="0" applyAlignment="0" applyProtection="0">
      <alignment/>
    </xf>
    <xf numFmtId="9" fontId="16" fillId="0" borderId="0" applyFont="0" applyFill="0" applyBorder="0" applyAlignment="0" applyProtection="0">
      <alignment/>
    </xf>
    <xf numFmtId="189" fontId="20" fillId="0" borderId="0" applyFont="0" applyFill="0" applyBorder="0" applyAlignment="0" applyProtection="0">
      <alignment/>
    </xf>
    <xf numFmtId="190" fontId="20" fillId="0" borderId="0" applyFont="0" applyFill="0" applyBorder="0" applyAlignment="0" applyProtection="0">
      <alignment/>
    </xf>
    <xf numFmtId="191" fontId="20" fillId="0" borderId="0" applyFont="0" applyFill="0" applyBorder="0" applyAlignment="0" applyProtection="0">
      <alignment/>
    </xf>
    <xf numFmtId="2" fontId="21" fillId="0" borderId="0" applyFont="0" applyFill="0" applyBorder="0" applyAlignment="0" applyProtection="0">
      <alignment/>
    </xf>
    <xf numFmtId="196" fontId="28" fillId="0" borderId="0" applyFill="0" applyBorder="0" applyAlignment="0">
      <alignment horizontal="centerContinuous"/>
      <protection/>
    </xf>
    <xf numFmtId="3" fontId="16" fillId="56" borderId="1" applyNumberFormat="0">
      <alignment/>
      <protection/>
    </xf>
    <xf numFmtId="0" fontId="20" fillId="0" borderId="0">
      <alignment/>
      <protection/>
    </xf>
    <xf numFmtId="0" fontId="31" fillId="0" borderId="0">
      <alignment/>
      <protection/>
    </xf>
    <xf numFmtId="0" fontId="14" fillId="0" borderId="0">
      <alignment vertical="top"/>
      <protection/>
    </xf>
    <xf numFmtId="0" fontId="16" fillId="0" borderId="0" applyNumberFormat="0">
      <alignment/>
      <protection/>
    </xf>
    <xf numFmtId="0" fontId="167" fillId="0" borderId="0" applyNumberFormat="0" applyFill="0" applyBorder="0" applyAlignment="0" applyProtection="0">
      <alignment/>
    </xf>
    <xf numFmtId="0" fontId="32" fillId="0" borderId="0" applyNumberFormat="0" applyFill="0" applyBorder="0" applyAlignment="0" applyProtection="0">
      <alignment/>
    </xf>
    <xf numFmtId="0" fontId="166" fillId="0" borderId="20" applyNumberFormat="0" applyFill="0" applyAlignment="0" applyProtection="0">
      <alignment/>
    </xf>
    <xf numFmtId="0" fontId="12" fillId="0" borderId="21" applyNumberFormat="0" applyFill="0" applyAlignment="0" applyProtection="0">
      <alignment/>
    </xf>
    <xf numFmtId="0" fontId="165" fillId="0" borderId="0" applyNumberFormat="0" applyFill="0" applyBorder="0" applyAlignment="0" applyProtection="0">
      <alignment/>
    </xf>
    <xf numFmtId="0" fontId="10" fillId="0" borderId="0" applyNumberFormat="0" applyFill="0" applyBorder="0" applyAlignment="0" applyProtection="0">
      <alignment/>
    </xf>
    <xf numFmtId="0" fontId="33" fillId="0" borderId="0" applyNumberFormat="0" applyFont="0" applyFill="0" applyBorder="0" applyAlignment="0" applyProtection="0">
      <alignment vertical="top"/>
    </xf>
    <xf numFmtId="0" fontId="34" fillId="0" borderId="0" applyNumberFormat="0" applyFont="0" applyFill="0" applyBorder="0" applyAlignment="0" applyProtection="0">
      <alignment vertical="top"/>
    </xf>
    <xf numFmtId="0" fontId="34" fillId="0" borderId="0" applyNumberFormat="0" applyFont="0" applyFill="0" applyBorder="0" applyAlignment="0" applyProtection="0">
      <alignment vertical="top"/>
    </xf>
    <xf numFmtId="0" fontId="33" fillId="0" borderId="0" applyNumberFormat="0" applyFont="0" applyFill="0" applyBorder="0" applyAlignment="0" applyProtection="0">
      <alignment/>
    </xf>
    <xf numFmtId="0" fontId="33" fillId="0" borderId="0" applyNumberFormat="0" applyFont="0" applyFill="0" applyBorder="0" applyAlignment="0" applyProtection="0">
      <alignment horizontal="left" vertical="top"/>
    </xf>
    <xf numFmtId="0" fontId="33" fillId="0" borderId="0" applyNumberFormat="0" applyFont="0" applyFill="0" applyBorder="0" applyAlignment="0" applyProtection="0">
      <alignment horizontal="left" vertical="top"/>
    </xf>
    <xf numFmtId="0" fontId="33" fillId="0" borderId="0" applyNumberFormat="0" applyFont="0" applyFill="0" applyBorder="0" applyAlignment="0" applyProtection="0">
      <alignment horizontal="left" vertical="top"/>
    </xf>
    <xf numFmtId="0" fontId="28" fillId="0" borderId="0">
      <alignment/>
      <protection/>
    </xf>
    <xf numFmtId="0" fontId="35" fillId="0" borderId="0">
      <alignment horizontal="left" wrapText="1"/>
      <protection/>
    </xf>
    <xf numFmtId="0" fontId="36" fillId="0" borderId="22" applyNumberFormat="0" applyFont="0" applyFill="0" applyBorder="0" applyAlignment="0" applyProtection="0">
      <alignment horizontal="center" wrapText="1"/>
    </xf>
    <xf numFmtId="192" fontId="20" fillId="0" borderId="0" applyNumberFormat="0" applyFont="0" applyFill="0" applyBorder="0" applyAlignment="0" applyProtection="0">
      <alignment horizontal="right"/>
    </xf>
    <xf numFmtId="0" fontId="36" fillId="0" borderId="0" applyNumberFormat="0" applyFont="0" applyFill="0" applyBorder="0" applyAlignment="0" applyProtection="0">
      <alignment horizontal="left"/>
    </xf>
    <xf numFmtId="193" fontId="36" fillId="0" borderId="0" applyNumberFormat="0" applyFont="0" applyFill="0" applyBorder="0" applyAlignment="0" applyProtection="0">
      <alignment/>
    </xf>
    <xf numFmtId="0" fontId="28" fillId="0" borderId="22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/>
    </xf>
    <xf numFmtId="0" fontId="36" fillId="0" borderId="0" applyNumberFormat="0" applyFont="0" applyFill="0" applyBorder="0" applyAlignment="0" applyProtection="0">
      <alignment horizontal="left"/>
    </xf>
    <xf numFmtId="0" fontId="28" fillId="0" borderId="0" applyNumberFormat="0" applyFont="0" applyFill="0" applyBorder="0" applyAlignment="0" applyProtection="0">
      <alignment horizontal="left" wrapText="1"/>
    </xf>
    <xf numFmtId="194" fontId="28" fillId="0" borderId="0">
      <alignment horizontal="right"/>
      <protection/>
    </xf>
    <xf numFmtId="0" fontId="37" fillId="0" borderId="0" applyNumberFormat="0" applyFill="0" applyBorder="0" applyAlignment="0" applyProtection="0">
      <alignment/>
    </xf>
    <xf numFmtId="0" fontId="38" fillId="0" borderId="0" applyNumberFormat="0" applyFill="0" applyBorder="0" applyAlignment="0" applyProtection="0">
      <alignment/>
    </xf>
    <xf numFmtId="180" fontId="19" fillId="0" borderId="0">
      <alignment horizontal="right"/>
      <protection/>
    </xf>
    <xf numFmtId="0" fontId="39" fillId="0" borderId="0" applyProtection="0">
      <alignment/>
    </xf>
    <xf numFmtId="197" fontId="39" fillId="0" borderId="0" applyProtection="0">
      <alignment/>
    </xf>
    <xf numFmtId="0" fontId="40" fillId="0" borderId="0" applyProtection="0">
      <alignment/>
    </xf>
    <xf numFmtId="0" fontId="41" fillId="0" borderId="0" applyProtection="0">
      <alignment/>
    </xf>
    <xf numFmtId="0" fontId="39" fillId="0" borderId="23" applyProtection="0">
      <alignment/>
    </xf>
    <xf numFmtId="0" fontId="39" fillId="0" borderId="0">
      <alignment/>
      <protection/>
    </xf>
    <xf numFmtId="10" fontId="39" fillId="0" borderId="0" applyProtection="0">
      <alignment/>
    </xf>
    <xf numFmtId="0" fontId="39" fillId="0" borderId="0">
      <alignment/>
      <protection/>
    </xf>
    <xf numFmtId="2" fontId="39" fillId="0" borderId="0" applyProtection="0">
      <alignment/>
    </xf>
    <xf numFmtId="4" fontId="39" fillId="0" borderId="0" applyProtection="0">
      <alignment/>
    </xf>
  </cellStyleXfs>
  <cellXfs count="785">
    <xf numFmtId="0" fontId="0" fillId="0" borderId="0" xfId="0" applyFont="1" applyAlignment="1">
      <alignment/>
    </xf>
    <xf numFmtId="0" fontId="164" fillId="0" borderId="0" xfId="124" applyFont="1" applyFill="1" applyAlignment="1">
      <alignment vertical="center"/>
      <protection/>
    </xf>
    <xf numFmtId="0" fontId="163" fillId="0" borderId="0" xfId="124" applyFont="1" applyFill="1" applyAlignment="1">
      <alignment vertical="center"/>
      <protection/>
    </xf>
    <xf numFmtId="0" fontId="16" fillId="0" borderId="0" xfId="124" applyFill="1" applyAlignment="1">
      <alignment vertical="center" wrapText="1"/>
      <protection/>
    </xf>
    <xf numFmtId="0" fontId="0" fillId="0" borderId="0" xfId="0" applyFont="1" applyAlignment="1">
      <alignment horizontal="center"/>
    </xf>
    <xf numFmtId="0" fontId="162" fillId="0" borderId="0" xfId="0" applyFont="1" applyAlignment="1">
      <alignment/>
    </xf>
    <xf numFmtId="0" fontId="162" fillId="0" borderId="0" xfId="0" applyFont="1" applyFill="1" applyAlignment="1">
      <alignment/>
    </xf>
    <xf numFmtId="0" fontId="161" fillId="0" borderId="0" xfId="124" applyFont="1" applyFill="1" applyAlignment="1">
      <alignment vertical="center"/>
      <protection/>
    </xf>
    <xf numFmtId="0" fontId="135" fillId="0" borderId="24" xfId="0" applyFont="1" applyFill="1" applyBorder="1" applyAlignment="1">
      <alignment horizontal="center" vertical="center" wrapText="1"/>
    </xf>
    <xf numFmtId="0" fontId="135" fillId="0" borderId="22" xfId="0" applyFont="1" applyFill="1" applyBorder="1" applyAlignment="1">
      <alignment horizontal="center" vertical="center" wrapText="1"/>
    </xf>
    <xf numFmtId="0" fontId="135" fillId="0" borderId="25" xfId="0" applyFont="1" applyFill="1" applyBorder="1" applyAlignment="1">
      <alignment horizontal="center" vertical="center" wrapText="1"/>
    </xf>
    <xf numFmtId="0" fontId="135" fillId="0" borderId="26" xfId="0" applyFont="1" applyFill="1" applyBorder="1" applyAlignment="1">
      <alignment horizontal="center" vertical="center" wrapText="1"/>
    </xf>
    <xf numFmtId="0" fontId="135" fillId="0" borderId="14" xfId="0" applyFont="1" applyFill="1" applyBorder="1" applyAlignment="1">
      <alignment horizontal="center" vertical="center" wrapText="1"/>
    </xf>
    <xf numFmtId="0" fontId="135" fillId="0" borderId="27" xfId="0" applyFont="1" applyFill="1" applyBorder="1" applyAlignment="1">
      <alignment horizontal="center" vertical="center" wrapText="1"/>
    </xf>
    <xf numFmtId="0" fontId="132" fillId="0" borderId="28" xfId="0" applyFont="1" applyFill="1" applyBorder="1" applyAlignment="1">
      <alignment horizontal="center" vertical="center" wrapText="1"/>
    </xf>
    <xf numFmtId="0" fontId="135" fillId="0" borderId="29" xfId="0" applyFont="1" applyFill="1" applyBorder="1" applyAlignment="1">
      <alignment horizontal="center" vertical="center" wrapText="1"/>
    </xf>
    <xf numFmtId="0" fontId="135" fillId="0" borderId="30" xfId="0" applyFont="1" applyFill="1" applyBorder="1" applyAlignment="1">
      <alignment horizontal="center" vertical="center" wrapText="1"/>
    </xf>
    <xf numFmtId="9" fontId="152" fillId="0" borderId="27" xfId="132" applyFont="1" applyFill="1" applyBorder="1" applyAlignment="1">
      <alignment horizontal="center" vertical="center" wrapText="1"/>
    </xf>
    <xf numFmtId="201" fontId="135" fillId="0" borderId="26" xfId="66" applyNumberFormat="1" applyFont="1" applyFill="1" applyBorder="1" applyAlignment="1">
      <alignment horizontal="center" vertical="center" wrapText="1"/>
    </xf>
    <xf numFmtId="201" fontId="152" fillId="0" borderId="14" xfId="66" applyNumberFormat="1" applyFont="1" applyFill="1" applyBorder="1" applyAlignment="1">
      <alignment horizontal="center" vertical="center" wrapText="1"/>
    </xf>
    <xf numFmtId="201" fontId="152" fillId="0" borderId="29" xfId="66" applyNumberFormat="1" applyFont="1" applyFill="1" applyBorder="1" applyAlignment="1">
      <alignment horizontal="center" vertical="center" wrapText="1"/>
    </xf>
    <xf numFmtId="201" fontId="152" fillId="0" borderId="30" xfId="66" applyNumberFormat="1" applyFont="1" applyFill="1" applyBorder="1" applyAlignment="1">
      <alignment horizontal="center" vertical="center" wrapText="1"/>
    </xf>
    <xf numFmtId="0" fontId="152" fillId="0" borderId="30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/>
    </xf>
    <xf numFmtId="0" fontId="47" fillId="0" borderId="14" xfId="0" applyFont="1" applyFill="1" applyBorder="1" applyAlignment="1">
      <alignment horizontal="center" vertical="center"/>
    </xf>
    <xf numFmtId="0" fontId="160" fillId="0" borderId="0" xfId="124" applyFont="1" applyFill="1" applyAlignment="1">
      <alignment vertical="center"/>
      <protection/>
    </xf>
    <xf numFmtId="0" fontId="160" fillId="0" borderId="0" xfId="124" applyFont="1" applyFill="1" applyAlignment="1">
      <alignment horizontal="left" vertical="center"/>
      <protection/>
    </xf>
    <xf numFmtId="0" fontId="160" fillId="0" borderId="0" xfId="124" applyFont="1" applyFill="1" applyBorder="1" applyAlignment="1">
      <alignment vertical="center"/>
      <protection/>
    </xf>
    <xf numFmtId="0" fontId="160" fillId="0" borderId="0" xfId="124" applyFont="1" applyFill="1" applyAlignment="1">
      <alignment horizontal="center" vertical="center"/>
      <protection/>
    </xf>
    <xf numFmtId="0" fontId="132" fillId="0" borderId="0" xfId="124" applyFont="1" applyFill="1" applyAlignment="1">
      <alignment vertical="center"/>
      <protection/>
    </xf>
    <xf numFmtId="0" fontId="159" fillId="0" borderId="0" xfId="124" applyFont="1" applyFill="1" applyAlignment="1">
      <alignment vertical="center"/>
      <protection/>
    </xf>
    <xf numFmtId="0" fontId="159" fillId="0" borderId="0" xfId="124" applyFont="1" applyFill="1" applyBorder="1" applyAlignment="1">
      <alignment vertical="center"/>
      <protection/>
    </xf>
    <xf numFmtId="0" fontId="159" fillId="0" borderId="0" xfId="124" applyFont="1" applyFill="1" applyAlignment="1">
      <alignment horizontal="center" vertical="center"/>
      <protection/>
    </xf>
    <xf numFmtId="0" fontId="47" fillId="0" borderId="0" xfId="124" applyFont="1" applyFill="1" applyAlignment="1">
      <alignment vertical="center" wrapText="1"/>
      <protection/>
    </xf>
    <xf numFmtId="0" fontId="44" fillId="0" borderId="0" xfId="124" applyFont="1" applyFill="1" applyAlignment="1">
      <alignment vertical="center" wrapText="1"/>
      <protection/>
    </xf>
    <xf numFmtId="0" fontId="47" fillId="0" borderId="0" xfId="124" applyFont="1" applyFill="1" applyBorder="1" applyAlignment="1">
      <alignment vertical="center" wrapText="1"/>
      <protection/>
    </xf>
    <xf numFmtId="0" fontId="47" fillId="0" borderId="0" xfId="124" applyFont="1" applyFill="1" applyAlignment="1">
      <alignment horizontal="center" vertical="center" wrapText="1"/>
      <protection/>
    </xf>
    <xf numFmtId="0" fontId="44" fillId="0" borderId="31" xfId="124" applyFont="1" applyFill="1" applyBorder="1" applyAlignment="1">
      <alignment horizontal="center" vertical="center" wrapText="1"/>
      <protection/>
    </xf>
    <xf numFmtId="0" fontId="44" fillId="0" borderId="32" xfId="124" applyFont="1" applyFill="1" applyBorder="1" applyAlignment="1">
      <alignment horizontal="center" vertical="center" wrapText="1"/>
      <protection/>
    </xf>
    <xf numFmtId="0" fontId="44" fillId="0" borderId="33" xfId="124" applyFont="1" applyFill="1" applyBorder="1" applyAlignment="1">
      <alignment horizontal="center" vertical="center" wrapText="1"/>
      <protection/>
    </xf>
    <xf numFmtId="0" fontId="47" fillId="0" borderId="14" xfId="0" applyFont="1" applyBorder="1" applyAlignment="1">
      <alignment horizontal="left" vertical="center" wrapText="1"/>
    </xf>
    <xf numFmtId="201" fontId="47" fillId="0" borderId="34" xfId="66" applyNumberFormat="1" applyFont="1" applyFill="1" applyBorder="1" applyAlignment="1">
      <alignment vertical="center" wrapText="1"/>
    </xf>
    <xf numFmtId="0" fontId="47" fillId="0" borderId="34" xfId="66" applyNumberFormat="1" applyFont="1" applyFill="1" applyBorder="1" applyAlignment="1">
      <alignment horizontal="center" vertical="center" wrapText="1"/>
    </xf>
    <xf numFmtId="0" fontId="47" fillId="0" borderId="35" xfId="66" applyNumberFormat="1" applyFont="1" applyFill="1" applyBorder="1" applyAlignment="1">
      <alignment horizontal="center" vertical="center" wrapText="1"/>
    </xf>
    <xf numFmtId="9" fontId="47" fillId="0" borderId="34" xfId="66" applyNumberFormat="1" applyFont="1" applyFill="1" applyBorder="1" applyAlignment="1">
      <alignment horizontal="center" vertical="center" wrapText="1"/>
    </xf>
    <xf numFmtId="201" fontId="47" fillId="0" borderId="36" xfId="66" applyNumberFormat="1" applyFont="1" applyFill="1" applyBorder="1" applyAlignment="1">
      <alignment vertical="center" wrapText="1"/>
    </xf>
    <xf numFmtId="0" fontId="47" fillId="0" borderId="14" xfId="0" applyFont="1" applyBorder="1" applyAlignment="1">
      <alignment wrapText="1"/>
    </xf>
    <xf numFmtId="0" fontId="47" fillId="0" borderId="14" xfId="0" applyFont="1" applyBorder="1" applyAlignment="1">
      <alignment/>
    </xf>
    <xf numFmtId="0" fontId="47" fillId="57" borderId="14" xfId="0" applyFont="1" applyFill="1" applyBorder="1" applyAlignment="1">
      <alignment horizontal="left" wrapText="1"/>
    </xf>
    <xf numFmtId="201" fontId="47" fillId="0" borderId="32" xfId="66" applyNumberFormat="1" applyFont="1" applyFill="1" applyBorder="1" applyAlignment="1">
      <alignment vertical="center" wrapText="1"/>
    </xf>
    <xf numFmtId="0" fontId="47" fillId="0" borderId="32" xfId="66" applyNumberFormat="1" applyFont="1" applyFill="1" applyBorder="1" applyAlignment="1">
      <alignment horizontal="center" vertical="center" wrapText="1"/>
    </xf>
    <xf numFmtId="201" fontId="47" fillId="0" borderId="14" xfId="66" applyNumberFormat="1" applyFont="1" applyFill="1" applyBorder="1" applyAlignment="1">
      <alignment vertical="center" wrapText="1"/>
    </xf>
    <xf numFmtId="201" fontId="47" fillId="0" borderId="35" xfId="66" applyNumberFormat="1" applyFont="1" applyFill="1" applyBorder="1" applyAlignment="1">
      <alignment vertical="center" wrapText="1"/>
    </xf>
    <xf numFmtId="201" fontId="47" fillId="0" borderId="30" xfId="66" applyNumberFormat="1" applyFont="1" applyFill="1" applyBorder="1" applyAlignment="1">
      <alignment vertical="center" wrapText="1"/>
    </xf>
    <xf numFmtId="9" fontId="47" fillId="0" borderId="14" xfId="66" applyNumberFormat="1" applyFont="1" applyFill="1" applyBorder="1" applyAlignment="1">
      <alignment horizontal="center" vertical="center" wrapText="1"/>
    </xf>
    <xf numFmtId="0" fontId="47" fillId="0" borderId="33" xfId="124" applyFont="1" applyFill="1" applyBorder="1" applyAlignment="1">
      <alignment horizontal="left" wrapText="1"/>
      <protection/>
    </xf>
    <xf numFmtId="201" fontId="47" fillId="0" borderId="33" xfId="66" applyNumberFormat="1" applyFont="1" applyFill="1" applyBorder="1" applyAlignment="1">
      <alignment vertical="center" wrapText="1"/>
    </xf>
    <xf numFmtId="202" fontId="47" fillId="0" borderId="33" xfId="66" applyNumberFormat="1" applyFont="1" applyFill="1" applyBorder="1" applyAlignment="1">
      <alignment vertical="center" wrapText="1"/>
    </xf>
    <xf numFmtId="37" fontId="47" fillId="0" borderId="33" xfId="66" applyNumberFormat="1" applyFont="1" applyFill="1" applyBorder="1" applyAlignment="1">
      <alignment vertical="center" wrapText="1"/>
    </xf>
    <xf numFmtId="201" fontId="47" fillId="0" borderId="33" xfId="66" applyNumberFormat="1" applyFont="1" applyFill="1" applyBorder="1" applyAlignment="1">
      <alignment horizontal="center" vertical="center" wrapText="1"/>
    </xf>
    <xf numFmtId="201" fontId="47" fillId="0" borderId="37" xfId="66" applyNumberFormat="1" applyFont="1" applyFill="1" applyBorder="1" applyAlignment="1">
      <alignment vertical="center" wrapText="1"/>
    </xf>
    <xf numFmtId="0" fontId="158" fillId="0" borderId="0" xfId="0" applyFont="1" applyAlignment="1">
      <alignment/>
    </xf>
    <xf numFmtId="0" fontId="158" fillId="0" borderId="0" xfId="0" applyFont="1" applyFill="1" applyAlignment="1">
      <alignment/>
    </xf>
    <xf numFmtId="43" fontId="158" fillId="0" borderId="0" xfId="0" applyNumberFormat="1" applyFont="1" applyAlignment="1">
      <alignment/>
    </xf>
    <xf numFmtId="0" fontId="47" fillId="0" borderId="34" xfId="0" applyFont="1" applyBorder="1" applyAlignment="1">
      <alignment horizontal="center" wrapText="1"/>
    </xf>
    <xf numFmtId="0" fontId="47" fillId="0" borderId="14" xfId="0" applyFont="1" applyBorder="1" applyAlignment="1">
      <alignment vertical="center"/>
    </xf>
    <xf numFmtId="0" fontId="157" fillId="0" borderId="0" xfId="0" applyFont="1" applyAlignment="1">
      <alignment/>
    </xf>
    <xf numFmtId="0" fontId="156" fillId="0" borderId="0" xfId="124" applyFont="1" applyFill="1" applyAlignment="1">
      <alignment vertical="center"/>
      <protection/>
    </xf>
    <xf numFmtId="0" fontId="155" fillId="0" borderId="0" xfId="125" applyFont="1" applyAlignment="1">
      <alignment horizontal="center"/>
      <protection/>
    </xf>
    <xf numFmtId="0" fontId="42" fillId="0" borderId="0" xfId="125" applyFont="1">
      <alignment/>
      <protection/>
    </xf>
    <xf numFmtId="0" fontId="43" fillId="0" borderId="0" xfId="125" applyFont="1">
      <alignment/>
      <protection/>
    </xf>
    <xf numFmtId="0" fontId="43" fillId="0" borderId="0" xfId="125" applyFont="1" applyAlignment="1">
      <alignment horizontal="center"/>
      <protection/>
    </xf>
    <xf numFmtId="0" fontId="146" fillId="0" borderId="0" xfId="125" applyFont="1" applyAlignment="1">
      <alignment horizontal="center"/>
      <protection/>
    </xf>
    <xf numFmtId="0" fontId="43" fillId="0" borderId="38" xfId="125" applyFont="1" applyFill="1" applyBorder="1" applyAlignment="1">
      <alignment/>
      <protection/>
    </xf>
    <xf numFmtId="0" fontId="43" fillId="0" borderId="39" xfId="125" applyFont="1" applyFill="1" applyBorder="1" applyAlignment="1">
      <alignment/>
      <protection/>
    </xf>
    <xf numFmtId="0" fontId="43" fillId="0" borderId="39" xfId="125" applyFont="1" applyFill="1" applyBorder="1" applyAlignment="1">
      <alignment horizontal="center"/>
      <protection/>
    </xf>
    <xf numFmtId="0" fontId="43" fillId="0" borderId="40" xfId="125" applyFont="1" applyFill="1" applyBorder="1" applyAlignment="1">
      <alignment horizontal="center"/>
      <protection/>
    </xf>
    <xf numFmtId="0" fontId="42" fillId="0" borderId="26" xfId="125" applyFont="1" applyFill="1" applyBorder="1" applyAlignment="1">
      <alignment wrapText="1"/>
      <protection/>
    </xf>
    <xf numFmtId="0" fontId="42" fillId="0" borderId="14" xfId="125" applyFont="1" applyFill="1" applyBorder="1" applyAlignment="1">
      <alignment horizontal="center"/>
      <protection/>
    </xf>
    <xf numFmtId="0" fontId="42" fillId="0" borderId="41" xfId="125" applyFont="1" applyFill="1" applyBorder="1" applyAlignment="1">
      <alignment/>
      <protection/>
    </xf>
    <xf numFmtId="0" fontId="43" fillId="0" borderId="0" xfId="125" applyFont="1" applyFill="1" applyBorder="1" applyAlignment="1">
      <alignment horizontal="left"/>
      <protection/>
    </xf>
    <xf numFmtId="0" fontId="43" fillId="0" borderId="0" xfId="125" applyFont="1" applyFill="1" applyBorder="1" applyAlignment="1">
      <alignment horizontal="center"/>
      <protection/>
    </xf>
    <xf numFmtId="0" fontId="42" fillId="0" borderId="0" xfId="125" applyFont="1" applyFill="1" applyBorder="1" applyAlignment="1">
      <alignment horizontal="center"/>
      <protection/>
    </xf>
    <xf numFmtId="0" fontId="43" fillId="0" borderId="42" xfId="125" applyFont="1" applyFill="1" applyBorder="1" applyAlignment="1">
      <alignment horizontal="center"/>
      <protection/>
    </xf>
    <xf numFmtId="49" fontId="146" fillId="0" borderId="43" xfId="125" applyNumberFormat="1" applyFont="1" applyFill="1" applyBorder="1" applyAlignment="1">
      <alignment horizontal="center" vertical="center"/>
      <protection/>
    </xf>
    <xf numFmtId="49" fontId="146" fillId="0" borderId="44" xfId="125" applyNumberFormat="1" applyFont="1" applyFill="1" applyBorder="1" applyAlignment="1">
      <alignment horizontal="center" vertical="center"/>
      <protection/>
    </xf>
    <xf numFmtId="0" fontId="42" fillId="0" borderId="32" xfId="125" applyFont="1" applyFill="1" applyBorder="1" applyAlignment="1">
      <alignment horizontal="center" vertical="center"/>
      <protection/>
    </xf>
    <xf numFmtId="0" fontId="42" fillId="0" borderId="45" xfId="125" applyFont="1" applyFill="1" applyBorder="1" applyAlignment="1">
      <alignment horizontal="center" vertical="center"/>
      <protection/>
    </xf>
    <xf numFmtId="0" fontId="42" fillId="0" borderId="46" xfId="125" applyFont="1" applyFill="1" applyBorder="1" applyAlignment="1">
      <alignment horizontal="center" vertical="center"/>
      <protection/>
    </xf>
    <xf numFmtId="0" fontId="42" fillId="0" borderId="32" xfId="125" applyFont="1" applyFill="1" applyBorder="1" applyAlignment="1">
      <alignment horizontal="center" vertical="center" wrapText="1"/>
      <protection/>
    </xf>
    <xf numFmtId="49" fontId="42" fillId="54" borderId="45" xfId="125" applyNumberFormat="1" applyFont="1" applyFill="1" applyBorder="1" applyAlignment="1" quotePrefix="1">
      <alignment horizontal="center"/>
      <protection/>
    </xf>
    <xf numFmtId="0" fontId="42" fillId="54" borderId="29" xfId="125" applyFont="1" applyFill="1" applyBorder="1" applyAlignment="1">
      <alignment horizontal="center"/>
      <protection/>
    </xf>
    <xf numFmtId="43" fontId="43" fillId="54" borderId="43" xfId="66" applyFont="1" applyFill="1" applyBorder="1" applyAlignment="1">
      <alignment horizontal="right"/>
    </xf>
    <xf numFmtId="43" fontId="43" fillId="58" borderId="44" xfId="66" applyFont="1" applyFill="1" applyBorder="1" applyAlignment="1">
      <alignment horizontal="center"/>
    </xf>
    <xf numFmtId="43" fontId="43" fillId="58" borderId="44" xfId="66" applyFont="1" applyFill="1" applyBorder="1" applyAlignment="1">
      <alignment/>
    </xf>
    <xf numFmtId="49" fontId="42" fillId="54" borderId="45" xfId="125" applyNumberFormat="1" applyFont="1" applyFill="1" applyBorder="1" applyAlignment="1">
      <alignment horizontal="center"/>
      <protection/>
    </xf>
    <xf numFmtId="43" fontId="42" fillId="58" borderId="47" xfId="66" applyFont="1" applyFill="1" applyBorder="1" applyAlignment="1">
      <alignment horizontal="right" vertical="top" wrapText="1"/>
    </xf>
    <xf numFmtId="43" fontId="42" fillId="59" borderId="47" xfId="66" applyFont="1" applyFill="1" applyBorder="1" applyAlignment="1">
      <alignment horizontal="right" vertical="top" wrapText="1"/>
    </xf>
    <xf numFmtId="43" fontId="42" fillId="58" borderId="47" xfId="66" applyFont="1" applyFill="1" applyBorder="1" applyAlignment="1">
      <alignment horizontal="center" vertical="top" wrapText="1"/>
    </xf>
    <xf numFmtId="43" fontId="154" fillId="58" borderId="48" xfId="66" applyFont="1" applyFill="1" applyBorder="1" applyAlignment="1">
      <alignment horizontal="right"/>
    </xf>
    <xf numFmtId="43" fontId="154" fillId="58" borderId="49" xfId="66" applyFont="1" applyFill="1" applyBorder="1" applyAlignment="1">
      <alignment horizontal="right"/>
    </xf>
    <xf numFmtId="43" fontId="43" fillId="0" borderId="0" xfId="125" applyNumberFormat="1" applyFont="1" applyAlignment="1">
      <alignment horizontal="center"/>
      <protection/>
    </xf>
    <xf numFmtId="0" fontId="42" fillId="0" borderId="50" xfId="125" applyFont="1" applyBorder="1" applyAlignment="1">
      <alignment vertical="center" wrapText="1"/>
      <protection/>
    </xf>
    <xf numFmtId="0" fontId="43" fillId="0" borderId="14" xfId="125" applyFont="1" applyBorder="1" applyAlignment="1">
      <alignment horizontal="center"/>
      <protection/>
    </xf>
    <xf numFmtId="0" fontId="149" fillId="0" borderId="0" xfId="124" applyFont="1" applyFill="1" applyAlignment="1">
      <alignment vertical="center"/>
      <protection/>
    </xf>
    <xf numFmtId="0" fontId="143" fillId="0" borderId="0" xfId="0" applyFont="1" applyFill="1" applyAlignment="1">
      <alignment/>
    </xf>
    <xf numFmtId="0" fontId="153" fillId="0" borderId="0" xfId="0" applyFont="1" applyFill="1" applyAlignment="1">
      <alignment/>
    </xf>
    <xf numFmtId="0" fontId="152" fillId="0" borderId="0" xfId="0" applyFont="1" applyFill="1" applyAlignment="1">
      <alignment/>
    </xf>
    <xf numFmtId="0" fontId="139" fillId="0" borderId="51" xfId="0" applyFont="1" applyFill="1" applyBorder="1" applyAlignment="1">
      <alignment horizontal="center" vertical="center" wrapText="1"/>
    </xf>
    <xf numFmtId="0" fontId="137" fillId="0" borderId="51" xfId="0" applyFont="1" applyFill="1" applyBorder="1" applyAlignment="1">
      <alignment horizontal="right" vertical="center" wrapText="1"/>
    </xf>
    <xf numFmtId="0" fontId="139" fillId="0" borderId="52" xfId="0" applyFont="1" applyFill="1" applyBorder="1" applyAlignment="1">
      <alignment horizontal="center" vertical="center" wrapText="1"/>
    </xf>
    <xf numFmtId="0" fontId="137" fillId="0" borderId="0" xfId="0" applyFont="1" applyFill="1" applyAlignment="1">
      <alignment horizontal="right" vertical="center" wrapText="1"/>
    </xf>
    <xf numFmtId="0" fontId="139" fillId="0" borderId="53" xfId="0" applyFont="1" applyFill="1" applyBorder="1" applyAlignment="1">
      <alignment horizontal="center" vertical="center" wrapText="1"/>
    </xf>
    <xf numFmtId="0" fontId="137" fillId="0" borderId="54" xfId="0" applyFont="1" applyFill="1" applyBorder="1" applyAlignment="1">
      <alignment horizontal="center" vertical="center" wrapText="1"/>
    </xf>
    <xf numFmtId="0" fontId="137" fillId="0" borderId="55" xfId="0" applyFont="1" applyFill="1" applyBorder="1" applyAlignment="1" quotePrefix="1">
      <alignment horizontal="center" vertical="center" wrapText="1"/>
    </xf>
    <xf numFmtId="0" fontId="139" fillId="0" borderId="56" xfId="0" applyFont="1" applyFill="1" applyBorder="1" applyAlignment="1">
      <alignment horizontal="center" vertical="center" wrapText="1"/>
    </xf>
    <xf numFmtId="0" fontId="137" fillId="0" borderId="53" xfId="0" applyFont="1" applyFill="1" applyBorder="1" applyAlignment="1">
      <alignment horizontal="center" vertical="center" wrapText="1"/>
    </xf>
    <xf numFmtId="0" fontId="137" fillId="0" borderId="51" xfId="0" applyFont="1" applyFill="1" applyBorder="1" applyAlignment="1">
      <alignment horizontal="left" vertical="center" wrapText="1"/>
    </xf>
    <xf numFmtId="0" fontId="142" fillId="0" borderId="53" xfId="0" applyFont="1" applyFill="1" applyBorder="1" applyAlignment="1">
      <alignment horizontal="center" vertical="center" wrapText="1"/>
    </xf>
    <xf numFmtId="0" fontId="142" fillId="0" borderId="51" xfId="0" applyFont="1" applyFill="1" applyBorder="1" applyAlignment="1">
      <alignment horizontal="center" vertical="center" wrapText="1"/>
    </xf>
    <xf numFmtId="0" fontId="141" fillId="0" borderId="53" xfId="0" applyFont="1" applyFill="1" applyBorder="1" applyAlignment="1">
      <alignment horizontal="center" vertical="center" wrapText="1"/>
    </xf>
    <xf numFmtId="0" fontId="141" fillId="0" borderId="51" xfId="0" applyFont="1" applyFill="1" applyBorder="1" applyAlignment="1">
      <alignment horizontal="center" vertical="center" wrapText="1"/>
    </xf>
    <xf numFmtId="0" fontId="140" fillId="0" borderId="51" xfId="0" applyFont="1" applyFill="1" applyBorder="1" applyAlignment="1">
      <alignment horizontal="center" vertical="center" wrapText="1"/>
    </xf>
    <xf numFmtId="0" fontId="137" fillId="0" borderId="55" xfId="0" applyFont="1" applyFill="1" applyBorder="1" applyAlignment="1">
      <alignment horizontal="center" vertical="center" wrapText="1"/>
    </xf>
    <xf numFmtId="0" fontId="137" fillId="0" borderId="55" xfId="0" applyFont="1" applyFill="1" applyBorder="1" applyAlignment="1">
      <alignment horizontal="left" vertical="center" wrapText="1"/>
    </xf>
    <xf numFmtId="0" fontId="135" fillId="0" borderId="0" xfId="0" applyFont="1" applyFill="1" applyAlignment="1">
      <alignment/>
    </xf>
    <xf numFmtId="0" fontId="145" fillId="0" borderId="0" xfId="0" applyFont="1" applyFill="1" applyAlignment="1">
      <alignment/>
    </xf>
    <xf numFmtId="0" fontId="150" fillId="0" borderId="0" xfId="0" applyFont="1" applyFill="1" applyAlignment="1">
      <alignment/>
    </xf>
    <xf numFmtId="0" fontId="151" fillId="0" borderId="0" xfId="124" applyFont="1" applyFill="1" applyAlignment="1">
      <alignment vertical="center"/>
      <protection/>
    </xf>
    <xf numFmtId="0" fontId="144" fillId="0" borderId="51" xfId="0" applyFont="1" applyFill="1" applyBorder="1" applyAlignment="1">
      <alignment horizontal="center" vertical="center" wrapText="1"/>
    </xf>
    <xf numFmtId="0" fontId="112" fillId="0" borderId="51" xfId="0" applyFont="1" applyFill="1" applyBorder="1" applyAlignment="1">
      <alignment horizontal="right" vertical="center" wrapText="1"/>
    </xf>
    <xf numFmtId="0" fontId="144" fillId="0" borderId="52" xfId="0" applyFont="1" applyFill="1" applyBorder="1" applyAlignment="1">
      <alignment horizontal="center" vertical="center" wrapText="1"/>
    </xf>
    <xf numFmtId="0" fontId="112" fillId="0" borderId="0" xfId="0" applyFont="1" applyFill="1" applyAlignment="1">
      <alignment horizontal="right" vertical="center" wrapText="1"/>
    </xf>
    <xf numFmtId="0" fontId="144" fillId="0" borderId="53" xfId="0" applyFont="1" applyFill="1" applyBorder="1" applyAlignment="1">
      <alignment horizontal="center" vertical="center" wrapText="1"/>
    </xf>
    <xf numFmtId="0" fontId="112" fillId="0" borderId="54" xfId="0" applyFont="1" applyFill="1" applyBorder="1" applyAlignment="1">
      <alignment horizontal="center" vertical="center" wrapText="1"/>
    </xf>
    <xf numFmtId="0" fontId="112" fillId="0" borderId="55" xfId="0" applyFont="1" applyFill="1" applyBorder="1" applyAlignment="1" quotePrefix="1">
      <alignment horizontal="center" vertical="center" wrapText="1"/>
    </xf>
    <xf numFmtId="0" fontId="144" fillId="0" borderId="56" xfId="0" applyFont="1" applyFill="1" applyBorder="1" applyAlignment="1">
      <alignment horizontal="center" vertical="center" wrapText="1"/>
    </xf>
    <xf numFmtId="0" fontId="112" fillId="0" borderId="53" xfId="0" applyFont="1" applyFill="1" applyBorder="1" applyAlignment="1">
      <alignment horizontal="center" vertical="center" wrapText="1"/>
    </xf>
    <xf numFmtId="0" fontId="112" fillId="0" borderId="51" xfId="0" applyFont="1" applyFill="1" applyBorder="1" applyAlignment="1">
      <alignment horizontal="left" vertical="center" wrapText="1"/>
    </xf>
    <xf numFmtId="43" fontId="112" fillId="0" borderId="57" xfId="66" applyNumberFormat="1" applyFont="1" applyFill="1" applyBorder="1" applyAlignment="1">
      <alignment horizontal="center" vertical="center" wrapText="1"/>
    </xf>
    <xf numFmtId="43" fontId="112" fillId="0" borderId="54" xfId="66" applyNumberFormat="1" applyFont="1" applyFill="1" applyBorder="1" applyAlignment="1">
      <alignment horizontal="center" vertical="center" wrapText="1"/>
    </xf>
    <xf numFmtId="0" fontId="138" fillId="0" borderId="53" xfId="0" applyFont="1" applyFill="1" applyBorder="1" applyAlignment="1">
      <alignment horizontal="center" vertical="center" wrapText="1"/>
    </xf>
    <xf numFmtId="0" fontId="138" fillId="0" borderId="51" xfId="0" applyFont="1" applyFill="1" applyBorder="1" applyAlignment="1">
      <alignment horizontal="center" vertical="center" wrapText="1"/>
    </xf>
    <xf numFmtId="0" fontId="111" fillId="0" borderId="53" xfId="0" applyFont="1" applyFill="1" applyBorder="1" applyAlignment="1">
      <alignment horizontal="center" vertical="center" wrapText="1"/>
    </xf>
    <xf numFmtId="0" fontId="111" fillId="0" borderId="51" xfId="0" applyFont="1" applyFill="1" applyBorder="1" applyAlignment="1">
      <alignment horizontal="center" vertical="center" wrapText="1"/>
    </xf>
    <xf numFmtId="0" fontId="110" fillId="0" borderId="51" xfId="0" applyFont="1" applyFill="1" applyBorder="1" applyAlignment="1">
      <alignment horizontal="center" vertical="center" wrapText="1"/>
    </xf>
    <xf numFmtId="0" fontId="112" fillId="0" borderId="55" xfId="0" applyFont="1" applyFill="1" applyBorder="1" applyAlignment="1">
      <alignment horizontal="center" vertical="center" wrapText="1"/>
    </xf>
    <xf numFmtId="0" fontId="112" fillId="0" borderId="55" xfId="0" applyFont="1" applyFill="1" applyBorder="1" applyAlignment="1">
      <alignment horizontal="left" vertical="center" wrapText="1"/>
    </xf>
    <xf numFmtId="43" fontId="150" fillId="0" borderId="0" xfId="0" applyNumberFormat="1" applyFont="1" applyFill="1" applyAlignment="1">
      <alignment/>
    </xf>
    <xf numFmtId="0" fontId="49" fillId="0" borderId="26" xfId="0" applyFont="1" applyFill="1" applyBorder="1" applyAlignment="1">
      <alignment horizontal="center" vertical="center"/>
    </xf>
    <xf numFmtId="0" fontId="49" fillId="0" borderId="14" xfId="0" applyFont="1" applyFill="1" applyBorder="1" applyAlignment="1">
      <alignment horizontal="center" vertical="center"/>
    </xf>
    <xf numFmtId="0" fontId="50" fillId="0" borderId="41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49" fontId="49" fillId="0" borderId="26" xfId="0" applyNumberFormat="1" applyFont="1" applyFill="1" applyBorder="1" applyAlignment="1">
      <alignment horizontal="center" vertical="center"/>
    </xf>
    <xf numFmtId="49" fontId="49" fillId="0" borderId="58" xfId="0" applyNumberFormat="1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50" fillId="0" borderId="14" xfId="0" applyFont="1" applyFill="1" applyBorder="1" applyAlignment="1">
      <alignment horizontal="center"/>
    </xf>
    <xf numFmtId="0" fontId="50" fillId="0" borderId="14" xfId="0" applyFont="1" applyFill="1" applyBorder="1" applyAlignment="1">
      <alignment horizontal="center" vertical="center"/>
    </xf>
    <xf numFmtId="0" fontId="149" fillId="0" borderId="0" xfId="0" applyFont="1" applyFill="1" applyBorder="1" applyAlignment="1">
      <alignment/>
    </xf>
    <xf numFmtId="0" fontId="148" fillId="0" borderId="0" xfId="0" applyFont="1" applyFill="1" applyBorder="1" applyAlignment="1">
      <alignment/>
    </xf>
    <xf numFmtId="0" fontId="148" fillId="0" borderId="0" xfId="0" applyFont="1" applyFill="1" applyAlignment="1">
      <alignment/>
    </xf>
    <xf numFmtId="0" fontId="50" fillId="0" borderId="29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/>
    </xf>
    <xf numFmtId="0" fontId="137" fillId="0" borderId="0" xfId="0" applyFont="1" applyFill="1" applyBorder="1" applyAlignment="1">
      <alignment/>
    </xf>
    <xf numFmtId="0" fontId="49" fillId="0" borderId="14" xfId="0" applyFont="1" applyFill="1" applyBorder="1" applyAlignment="1" quotePrefix="1">
      <alignment horizontal="center" vertical="center"/>
    </xf>
    <xf numFmtId="0" fontId="49" fillId="0" borderId="7" xfId="0" applyFont="1" applyFill="1" applyBorder="1" applyAlignment="1">
      <alignment horizontal="left"/>
    </xf>
    <xf numFmtId="0" fontId="49" fillId="0" borderId="0" xfId="0" applyFont="1" applyFill="1" applyBorder="1" applyAlignment="1">
      <alignment horizontal="left"/>
    </xf>
    <xf numFmtId="0" fontId="136" fillId="0" borderId="48" xfId="0" applyFont="1" applyFill="1" applyBorder="1" applyAlignment="1">
      <alignment horizontal="center"/>
    </xf>
    <xf numFmtId="0" fontId="136" fillId="0" borderId="47" xfId="0" applyFont="1" applyFill="1" applyBorder="1" applyAlignment="1">
      <alignment horizontal="center"/>
    </xf>
    <xf numFmtId="0" fontId="49" fillId="0" borderId="29" xfId="0" applyFont="1" applyFill="1" applyBorder="1" applyAlignment="1">
      <alignment horizontal="center" vertical="center" wrapText="1"/>
    </xf>
    <xf numFmtId="0" fontId="50" fillId="0" borderId="59" xfId="0" applyFont="1" applyFill="1" applyBorder="1" applyAlignment="1">
      <alignment horizontal="center" vertical="center"/>
    </xf>
    <xf numFmtId="3" fontId="50" fillId="0" borderId="60" xfId="0" applyNumberFormat="1" applyFont="1" applyFill="1" applyBorder="1" applyAlignment="1">
      <alignment horizontal="center" vertical="center"/>
    </xf>
    <xf numFmtId="3" fontId="50" fillId="0" borderId="14" xfId="0" applyNumberFormat="1" applyFont="1" applyFill="1" applyBorder="1" applyAlignment="1">
      <alignment horizontal="center" vertical="center"/>
    </xf>
    <xf numFmtId="3" fontId="50" fillId="0" borderId="61" xfId="0" applyNumberFormat="1" applyFont="1" applyFill="1" applyBorder="1" applyAlignment="1">
      <alignment horizontal="center" vertical="center"/>
    </xf>
    <xf numFmtId="3" fontId="50" fillId="0" borderId="30" xfId="0" applyNumberFormat="1" applyFont="1" applyFill="1" applyBorder="1" applyAlignment="1">
      <alignment horizontal="center" vertical="center"/>
    </xf>
    <xf numFmtId="3" fontId="50" fillId="0" borderId="62" xfId="0" applyNumberFormat="1" applyFont="1" applyFill="1" applyBorder="1" applyAlignment="1">
      <alignment horizontal="center" vertical="center" wrapText="1"/>
    </xf>
    <xf numFmtId="0" fontId="49" fillId="0" borderId="63" xfId="0" applyFont="1" applyFill="1" applyBorder="1" applyAlignment="1">
      <alignment horizontal="center" vertical="center" wrapText="1"/>
    </xf>
    <xf numFmtId="3" fontId="50" fillId="0" borderId="64" xfId="0" applyNumberFormat="1" applyFont="1" applyFill="1" applyBorder="1" applyAlignment="1">
      <alignment horizontal="center" vertical="center"/>
    </xf>
    <xf numFmtId="3" fontId="50" fillId="0" borderId="65" xfId="0" applyNumberFormat="1" applyFont="1" applyFill="1" applyBorder="1" applyAlignment="1">
      <alignment horizontal="center" vertical="center"/>
    </xf>
    <xf numFmtId="3" fontId="50" fillId="0" borderId="66" xfId="0" applyNumberFormat="1" applyFont="1" applyFill="1" applyBorder="1" applyAlignment="1">
      <alignment horizontal="center" vertical="center"/>
    </xf>
    <xf numFmtId="3" fontId="50" fillId="0" borderId="67" xfId="0" applyNumberFormat="1" applyFont="1" applyFill="1" applyBorder="1" applyAlignment="1">
      <alignment horizontal="center" vertical="center"/>
    </xf>
    <xf numFmtId="0" fontId="132" fillId="0" borderId="68" xfId="0" applyFont="1" applyFill="1" applyBorder="1" applyAlignment="1">
      <alignment horizontal="center" vertical="center" wrapText="1"/>
    </xf>
    <xf numFmtId="0" fontId="44" fillId="0" borderId="35" xfId="0" applyFont="1" applyFill="1" applyBorder="1" applyAlignment="1" quotePrefix="1">
      <alignment horizontal="center" vertical="center" wrapText="1"/>
    </xf>
    <xf numFmtId="0" fontId="132" fillId="0" borderId="35" xfId="0" applyFont="1" applyFill="1" applyBorder="1" applyAlignment="1">
      <alignment horizontal="center" vertical="center" wrapText="1"/>
    </xf>
    <xf numFmtId="0" fontId="132" fillId="0" borderId="69" xfId="0" applyFont="1" applyFill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center" vertical="center" wrapText="1"/>
    </xf>
    <xf numFmtId="0" fontId="132" fillId="0" borderId="70" xfId="0" applyFont="1" applyFill="1" applyBorder="1" applyAlignment="1">
      <alignment horizontal="center" vertical="center" wrapText="1"/>
    </xf>
    <xf numFmtId="0" fontId="147" fillId="0" borderId="26" xfId="0" applyFont="1" applyFill="1" applyBorder="1" applyAlignment="1">
      <alignment horizontal="center" vertical="center" wrapText="1"/>
    </xf>
    <xf numFmtId="9" fontId="132" fillId="0" borderId="62" xfId="0" applyNumberFormat="1" applyFont="1" applyFill="1" applyBorder="1" applyAlignment="1">
      <alignment horizontal="center" vertical="center" wrapText="1"/>
    </xf>
    <xf numFmtId="201" fontId="135" fillId="0" borderId="71" xfId="66" applyNumberFormat="1" applyFont="1" applyFill="1" applyBorder="1" applyAlignment="1">
      <alignment horizontal="center" vertical="center" wrapText="1"/>
    </xf>
    <xf numFmtId="201" fontId="135" fillId="0" borderId="30" xfId="66" applyNumberFormat="1" applyFont="1" applyFill="1" applyBorder="1" applyAlignment="1">
      <alignment horizontal="center" vertical="center" wrapText="1"/>
    </xf>
    <xf numFmtId="9" fontId="47" fillId="0" borderId="27" xfId="132" applyFont="1" applyFill="1" applyBorder="1" applyAlignment="1">
      <alignment horizontal="center" vertical="center" wrapText="1"/>
    </xf>
    <xf numFmtId="0" fontId="147" fillId="0" borderId="14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201" fontId="135" fillId="0" borderId="14" xfId="66" applyNumberFormat="1" applyFont="1" applyFill="1" applyBorder="1" applyAlignment="1">
      <alignment horizontal="center" vertical="center" wrapText="1"/>
    </xf>
    <xf numFmtId="9" fontId="47" fillId="0" borderId="14" xfId="132" applyFont="1" applyFill="1" applyBorder="1" applyAlignment="1">
      <alignment horizontal="center" vertical="center" wrapText="1"/>
    </xf>
    <xf numFmtId="9" fontId="132" fillId="0" borderId="14" xfId="0" applyNumberFormat="1" applyFont="1" applyFill="1" applyBorder="1" applyAlignment="1">
      <alignment horizontal="center" vertical="center" wrapText="1"/>
    </xf>
    <xf numFmtId="9" fontId="44" fillId="0" borderId="14" xfId="0" applyNumberFormat="1" applyFont="1" applyFill="1" applyBorder="1" applyAlignment="1">
      <alignment horizontal="center" vertical="center" wrapText="1"/>
    </xf>
    <xf numFmtId="0" fontId="48" fillId="0" borderId="71" xfId="0" applyFont="1" applyFill="1" applyBorder="1" applyAlignment="1">
      <alignment horizontal="center" vertical="center" wrapText="1"/>
    </xf>
    <xf numFmtId="0" fontId="134" fillId="0" borderId="0" xfId="0" applyFont="1" applyFill="1" applyAlignment="1">
      <alignment horizontal="center" vertical="center" wrapText="1"/>
    </xf>
    <xf numFmtId="0" fontId="47" fillId="0" borderId="27" xfId="0" applyFont="1" applyBorder="1" applyAlignment="1">
      <alignment/>
    </xf>
    <xf numFmtId="0" fontId="47" fillId="0" borderId="14" xfId="0" applyFont="1" applyBorder="1" applyAlignment="1">
      <alignment/>
    </xf>
    <xf numFmtId="37" fontId="47" fillId="0" borderId="14" xfId="66" applyNumberFormat="1" applyFont="1" applyFill="1" applyBorder="1" applyAlignment="1">
      <alignment horizontal="center"/>
    </xf>
    <xf numFmtId="49" fontId="47" fillId="0" borderId="14" xfId="0" applyNumberFormat="1" applyFont="1" applyBorder="1" applyAlignment="1" quotePrefix="1">
      <alignment horizontal="center" vertical="center"/>
    </xf>
    <xf numFmtId="49" fontId="47" fillId="0" borderId="14" xfId="0" applyNumberFormat="1" applyFont="1" applyBorder="1" applyAlignment="1" quotePrefix="1">
      <alignment horizontal="center"/>
    </xf>
    <xf numFmtId="49" fontId="133" fillId="0" borderId="32" xfId="0" applyNumberFormat="1" applyFont="1" applyBorder="1" applyAlignment="1">
      <alignment horizontal="center"/>
    </xf>
    <xf numFmtId="0" fontId="133" fillId="0" borderId="32" xfId="0" applyFont="1" applyBorder="1" applyAlignment="1">
      <alignment horizontal="center"/>
    </xf>
    <xf numFmtId="0" fontId="133" fillId="0" borderId="32" xfId="0" applyFont="1" applyBorder="1" applyAlignment="1">
      <alignment/>
    </xf>
    <xf numFmtId="0" fontId="47" fillId="0" borderId="33" xfId="124" applyFont="1" applyFill="1" applyBorder="1" applyAlignment="1">
      <alignment vertical="center" wrapText="1"/>
      <protection/>
    </xf>
    <xf numFmtId="0" fontId="42" fillId="0" borderId="72" xfId="125" applyFont="1" applyFill="1" applyBorder="1" applyAlignment="1">
      <alignment horizontal="center" vertical="center"/>
      <protection/>
    </xf>
    <xf numFmtId="0" fontId="42" fillId="0" borderId="36" xfId="125" applyFont="1" applyFill="1" applyBorder="1" applyAlignment="1">
      <alignment horizontal="center" vertical="center"/>
      <protection/>
    </xf>
    <xf numFmtId="0" fontId="42" fillId="54" borderId="29" xfId="125" applyFont="1" applyFill="1" applyBorder="1" applyAlignment="1">
      <alignment horizontal="center"/>
      <protection/>
    </xf>
    <xf numFmtId="0" fontId="42" fillId="54" borderId="62" xfId="125" applyFont="1" applyFill="1" applyBorder="1" applyAlignment="1">
      <alignment horizontal="center"/>
      <protection/>
    </xf>
    <xf numFmtId="0" fontId="42" fillId="0" borderId="73" xfId="125" applyFont="1" applyFill="1" applyBorder="1" applyAlignment="1">
      <alignment horizontal="center" vertical="center"/>
      <protection/>
    </xf>
    <xf numFmtId="0" fontId="42" fillId="0" borderId="74" xfId="125" applyFont="1" applyFill="1" applyBorder="1" applyAlignment="1">
      <alignment horizontal="center" vertical="center"/>
      <protection/>
    </xf>
    <xf numFmtId="0" fontId="42" fillId="0" borderId="41" xfId="125" applyFont="1" applyFill="1" applyBorder="1" applyAlignment="1">
      <alignment horizontal="center" vertical="center"/>
      <protection/>
    </xf>
    <xf numFmtId="0" fontId="42" fillId="0" borderId="50" xfId="125" applyFont="1" applyFill="1" applyBorder="1" applyAlignment="1">
      <alignment horizontal="center" vertical="center"/>
      <protection/>
    </xf>
    <xf numFmtId="0" fontId="42" fillId="0" borderId="75" xfId="125" applyFont="1" applyFill="1" applyBorder="1" applyAlignment="1">
      <alignment horizontal="center" vertical="center"/>
      <protection/>
    </xf>
    <xf numFmtId="0" fontId="42" fillId="0" borderId="25" xfId="125" applyFont="1" applyFill="1" applyBorder="1" applyAlignment="1">
      <alignment horizontal="center" vertical="center"/>
      <protection/>
    </xf>
    <xf numFmtId="0" fontId="146" fillId="0" borderId="29" xfId="125" applyFont="1" applyFill="1" applyBorder="1" applyAlignment="1">
      <alignment horizontal="center"/>
      <protection/>
    </xf>
    <xf numFmtId="0" fontId="146" fillId="0" borderId="76" xfId="125" applyFont="1" applyFill="1" applyBorder="1" applyAlignment="1">
      <alignment horizontal="center"/>
      <protection/>
    </xf>
    <xf numFmtId="0" fontId="146" fillId="0" borderId="62" xfId="125" applyFont="1" applyFill="1" applyBorder="1" applyAlignment="1">
      <alignment horizontal="center"/>
      <protection/>
    </xf>
    <xf numFmtId="0" fontId="43" fillId="54" borderId="29" xfId="125" applyFont="1" applyFill="1" applyBorder="1" applyAlignment="1">
      <alignment horizontal="center"/>
      <protection/>
    </xf>
    <xf numFmtId="0" fontId="43" fillId="54" borderId="27" xfId="125" applyFont="1" applyFill="1" applyBorder="1" applyAlignment="1">
      <alignment horizontal="center"/>
      <protection/>
    </xf>
    <xf numFmtId="14" fontId="43" fillId="54" borderId="29" xfId="125" applyNumberFormat="1" applyFont="1" applyFill="1" applyBorder="1" applyAlignment="1">
      <alignment horizontal="center"/>
      <protection/>
    </xf>
    <xf numFmtId="0" fontId="42" fillId="0" borderId="46" xfId="125" applyFont="1" applyBorder="1" applyAlignment="1">
      <alignment horizontal="center" vertical="center" wrapText="1"/>
      <protection/>
    </xf>
    <xf numFmtId="0" fontId="42" fillId="0" borderId="74" xfId="125" applyFont="1" applyBorder="1" applyAlignment="1">
      <alignment horizontal="center" vertical="center" wrapText="1"/>
      <protection/>
    </xf>
    <xf numFmtId="0" fontId="42" fillId="0" borderId="7" xfId="125" applyFont="1" applyBorder="1" applyAlignment="1">
      <alignment horizontal="center" vertical="center" wrapText="1"/>
      <protection/>
    </xf>
    <xf numFmtId="0" fontId="42" fillId="0" borderId="50" xfId="125" applyFont="1" applyBorder="1" applyAlignment="1">
      <alignment horizontal="center" vertical="center" wrapText="1"/>
      <protection/>
    </xf>
    <xf numFmtId="0" fontId="42" fillId="0" borderId="24" xfId="125" applyFont="1" applyBorder="1" applyAlignment="1">
      <alignment horizontal="center" vertical="center" wrapText="1"/>
      <protection/>
    </xf>
    <xf numFmtId="0" fontId="42" fillId="0" borderId="25" xfId="125" applyFont="1" applyBorder="1" applyAlignment="1">
      <alignment horizontal="center" vertical="center" wrapText="1"/>
      <protection/>
    </xf>
    <xf numFmtId="0" fontId="146" fillId="0" borderId="57" xfId="125" applyFont="1" applyFill="1" applyBorder="1" applyAlignment="1">
      <alignment horizontal="center"/>
      <protection/>
    </xf>
    <xf numFmtId="0" fontId="146" fillId="0" borderId="54" xfId="125" applyFont="1" applyFill="1" applyBorder="1" applyAlignment="1">
      <alignment horizontal="center"/>
      <protection/>
    </xf>
    <xf numFmtId="0" fontId="43" fillId="54" borderId="29" xfId="125" applyFont="1" applyFill="1" applyBorder="1" applyAlignment="1">
      <alignment horizontal="left" vertical="center"/>
      <protection/>
    </xf>
    <xf numFmtId="0" fontId="43" fillId="54" borderId="76" xfId="125" applyFont="1" applyFill="1" applyBorder="1" applyAlignment="1">
      <alignment horizontal="left" vertical="center"/>
      <protection/>
    </xf>
    <xf numFmtId="0" fontId="43" fillId="54" borderId="27" xfId="125" applyFont="1" applyFill="1" applyBorder="1" applyAlignment="1">
      <alignment horizontal="left" vertical="center"/>
      <protection/>
    </xf>
    <xf numFmtId="0" fontId="42" fillId="0" borderId="57" xfId="125" applyFont="1" applyFill="1" applyBorder="1" applyAlignment="1">
      <alignment horizontal="center"/>
      <protection/>
    </xf>
    <xf numFmtId="0" fontId="42" fillId="0" borderId="77" xfId="125" applyFont="1" applyFill="1" applyBorder="1" applyAlignment="1">
      <alignment horizontal="center"/>
      <protection/>
    </xf>
    <xf numFmtId="0" fontId="112" fillId="0" borderId="51" xfId="0" applyFont="1" applyFill="1" applyBorder="1" applyAlignment="1">
      <alignment horizontal="center" vertical="center" wrapText="1"/>
    </xf>
    <xf numFmtId="0" fontId="144" fillId="0" borderId="51" xfId="0" applyFont="1" applyFill="1" applyBorder="1" applyAlignment="1">
      <alignment horizontal="center" vertical="center" wrapText="1"/>
    </xf>
    <xf numFmtId="0" fontId="112" fillId="0" borderId="0" xfId="0" applyFont="1" applyFill="1" applyAlignment="1">
      <alignment horizontal="right" vertical="center" wrapText="1"/>
    </xf>
    <xf numFmtId="0" fontId="112" fillId="0" borderId="42" xfId="0" applyFont="1" applyFill="1" applyBorder="1" applyAlignment="1">
      <alignment horizontal="right" vertical="center" wrapText="1"/>
    </xf>
    <xf numFmtId="0" fontId="112" fillId="0" borderId="39" xfId="0" applyFont="1" applyFill="1" applyBorder="1" applyAlignment="1">
      <alignment horizontal="right" vertical="center" wrapText="1"/>
    </xf>
    <xf numFmtId="0" fontId="144" fillId="0" borderId="39" xfId="0" applyFont="1" applyFill="1" applyBorder="1" applyAlignment="1">
      <alignment horizontal="center" vertical="center" wrapText="1"/>
    </xf>
    <xf numFmtId="0" fontId="112" fillId="0" borderId="39" xfId="0" applyFont="1" applyFill="1" applyBorder="1" applyAlignment="1">
      <alignment horizontal="center" vertical="center" wrapText="1"/>
    </xf>
    <xf numFmtId="0" fontId="112" fillId="0" borderId="77" xfId="0" applyFont="1" applyFill="1" applyBorder="1" applyAlignment="1">
      <alignment horizontal="center" vertical="center" wrapText="1"/>
    </xf>
    <xf numFmtId="0" fontId="112" fillId="0" borderId="51" xfId="0" applyFont="1" applyFill="1" applyBorder="1" applyAlignment="1">
      <alignment horizontal="right" vertical="center" wrapText="1"/>
    </xf>
    <xf numFmtId="0" fontId="144" fillId="0" borderId="57" xfId="0" applyFont="1" applyFill="1" applyBorder="1" applyAlignment="1">
      <alignment horizontal="center" vertical="center" wrapText="1"/>
    </xf>
    <xf numFmtId="0" fontId="144" fillId="0" borderId="54" xfId="0" applyFont="1" applyFill="1" applyBorder="1" applyAlignment="1">
      <alignment horizontal="center" vertical="center" wrapText="1"/>
    </xf>
    <xf numFmtId="0" fontId="110" fillId="0" borderId="51" xfId="0" applyFont="1" applyFill="1" applyBorder="1" applyAlignment="1">
      <alignment horizontal="center" vertical="center" wrapText="1"/>
    </xf>
    <xf numFmtId="0" fontId="112" fillId="0" borderId="54" xfId="0" applyFont="1" applyFill="1" applyBorder="1" applyAlignment="1">
      <alignment horizontal="center" vertical="center" wrapText="1"/>
    </xf>
    <xf numFmtId="0" fontId="110" fillId="0" borderId="38" xfId="0" applyFont="1" applyFill="1" applyBorder="1" applyAlignment="1">
      <alignment horizontal="center" vertical="center" wrapText="1"/>
    </xf>
    <xf numFmtId="0" fontId="110" fillId="0" borderId="40" xfId="0" applyFont="1" applyFill="1" applyBorder="1" applyAlignment="1">
      <alignment horizontal="center" vertical="center" wrapText="1"/>
    </xf>
    <xf numFmtId="0" fontId="51" fillId="0" borderId="29" xfId="125" applyFont="1" applyFill="1" applyBorder="1" applyAlignment="1">
      <alignment horizontal="center"/>
      <protection/>
    </xf>
    <xf numFmtId="0" fontId="51" fillId="0" borderId="62" xfId="125" applyFont="1" applyFill="1" applyBorder="1" applyAlignment="1">
      <alignment horizontal="center"/>
      <protection/>
    </xf>
    <xf numFmtId="0" fontId="112" fillId="0" borderId="52" xfId="0" applyFont="1" applyFill="1" applyBorder="1" applyAlignment="1">
      <alignment horizontal="right" vertical="center" wrapText="1"/>
    </xf>
    <xf numFmtId="0" fontId="112" fillId="0" borderId="55" xfId="0" applyFont="1" applyFill="1" applyBorder="1" applyAlignment="1">
      <alignment horizontal="right" vertical="center" wrapText="1"/>
    </xf>
    <xf numFmtId="0" fontId="112" fillId="0" borderId="57" xfId="0" applyFont="1" applyFill="1" applyBorder="1" applyAlignment="1" quotePrefix="1">
      <alignment horizontal="center" vertical="center" wrapText="1"/>
    </xf>
    <xf numFmtId="0" fontId="112" fillId="0" borderId="41" xfId="0" applyFont="1" applyFill="1" applyBorder="1" applyAlignment="1">
      <alignment horizontal="right" vertical="center" wrapText="1"/>
    </xf>
    <xf numFmtId="0" fontId="144" fillId="0" borderId="41" xfId="0" applyFont="1" applyFill="1" applyBorder="1" applyAlignment="1">
      <alignment horizontal="center" vertical="center" wrapText="1"/>
    </xf>
    <xf numFmtId="0" fontId="144" fillId="0" borderId="42" xfId="0" applyFont="1" applyFill="1" applyBorder="1" applyAlignment="1">
      <alignment horizontal="center" vertical="center" wrapText="1"/>
    </xf>
    <xf numFmtId="0" fontId="144" fillId="0" borderId="56" xfId="0" applyFont="1" applyFill="1" applyBorder="1" applyAlignment="1">
      <alignment horizontal="center" vertical="center" wrapText="1"/>
    </xf>
    <xf numFmtId="0" fontId="144" fillId="0" borderId="53" xfId="0" applyFont="1" applyFill="1" applyBorder="1" applyAlignment="1">
      <alignment horizontal="center" vertical="center" wrapText="1"/>
    </xf>
    <xf numFmtId="0" fontId="144" fillId="0" borderId="52" xfId="0" applyFont="1" applyFill="1" applyBorder="1" applyAlignment="1">
      <alignment horizontal="center" vertical="center" wrapText="1"/>
    </xf>
    <xf numFmtId="0" fontId="144" fillId="0" borderId="55" xfId="0" applyFont="1" applyFill="1" applyBorder="1" applyAlignment="1">
      <alignment horizontal="center" vertical="center" wrapText="1"/>
    </xf>
    <xf numFmtId="0" fontId="144" fillId="0" borderId="78" xfId="0" applyFont="1" applyFill="1" applyBorder="1" applyAlignment="1">
      <alignment horizontal="center" vertical="center" wrapText="1"/>
    </xf>
    <xf numFmtId="0" fontId="145" fillId="0" borderId="57" xfId="0" applyFont="1" applyFill="1" applyBorder="1" applyAlignment="1">
      <alignment horizontal="center"/>
    </xf>
    <xf numFmtId="0" fontId="145" fillId="0" borderId="54" xfId="0" applyFont="1" applyFill="1" applyBorder="1" applyAlignment="1">
      <alignment horizontal="center"/>
    </xf>
    <xf numFmtId="43" fontId="112" fillId="0" borderId="57" xfId="66" applyNumberFormat="1" applyFont="1" applyFill="1" applyBorder="1" applyAlignment="1">
      <alignment horizontal="center" vertical="center" wrapText="1"/>
    </xf>
    <xf numFmtId="43" fontId="112" fillId="0" borderId="54" xfId="66" applyNumberFormat="1" applyFont="1" applyFill="1" applyBorder="1" applyAlignment="1">
      <alignment horizontal="center" vertical="center" wrapText="1"/>
    </xf>
    <xf numFmtId="43" fontId="138" fillId="0" borderId="57" xfId="66" applyNumberFormat="1" applyFont="1" applyFill="1" applyBorder="1" applyAlignment="1">
      <alignment horizontal="center" vertical="center" wrapText="1"/>
    </xf>
    <xf numFmtId="43" fontId="138" fillId="0" borderId="54" xfId="66" applyNumberFormat="1" applyFont="1" applyFill="1" applyBorder="1" applyAlignment="1">
      <alignment horizontal="center" vertical="center" wrapText="1"/>
    </xf>
    <xf numFmtId="43" fontId="111" fillId="0" borderId="57" xfId="66" applyNumberFormat="1" applyFont="1" applyFill="1" applyBorder="1" applyAlignment="1">
      <alignment horizontal="center" vertical="center" wrapText="1"/>
    </xf>
    <xf numFmtId="43" fontId="111" fillId="0" borderId="54" xfId="66" applyNumberFormat="1" applyFont="1" applyFill="1" applyBorder="1" applyAlignment="1">
      <alignment horizontal="center" vertical="center" wrapText="1"/>
    </xf>
    <xf numFmtId="43" fontId="110" fillId="0" borderId="57" xfId="66" applyNumberFormat="1" applyFont="1" applyFill="1" applyBorder="1" applyAlignment="1">
      <alignment horizontal="center" vertical="center" wrapText="1"/>
    </xf>
    <xf numFmtId="43" fontId="110" fillId="0" borderId="54" xfId="66" applyNumberFormat="1" applyFont="1" applyFill="1" applyBorder="1" applyAlignment="1">
      <alignment horizontal="center" vertical="center" wrapText="1"/>
    </xf>
    <xf numFmtId="0" fontId="110" fillId="0" borderId="57" xfId="0" applyFont="1" applyFill="1" applyBorder="1" applyAlignment="1">
      <alignment horizontal="center" vertical="center" wrapText="1"/>
    </xf>
    <xf numFmtId="0" fontId="110" fillId="0" borderId="77" xfId="0" applyFont="1" applyFill="1" applyBorder="1" applyAlignment="1">
      <alignment horizontal="center" vertical="center" wrapText="1"/>
    </xf>
    <xf numFmtId="43" fontId="144" fillId="0" borderId="57" xfId="0" applyNumberFormat="1" applyFont="1" applyFill="1" applyBorder="1" applyAlignment="1">
      <alignment horizontal="center" vertical="center" wrapText="1"/>
    </xf>
    <xf numFmtId="43" fontId="144" fillId="0" borderId="77" xfId="0" applyNumberFormat="1" applyFont="1" applyFill="1" applyBorder="1" applyAlignment="1">
      <alignment horizontal="center" vertical="center" wrapText="1"/>
    </xf>
    <xf numFmtId="43" fontId="144" fillId="0" borderId="54" xfId="0" applyNumberFormat="1" applyFont="1" applyFill="1" applyBorder="1" applyAlignment="1">
      <alignment horizontal="center" vertical="center" wrapText="1"/>
    </xf>
    <xf numFmtId="43" fontId="112" fillId="0" borderId="57" xfId="0" applyNumberFormat="1" applyFont="1" applyFill="1" applyBorder="1" applyAlignment="1">
      <alignment horizontal="center" vertical="center" wrapText="1"/>
    </xf>
    <xf numFmtId="43" fontId="112" fillId="0" borderId="54" xfId="0" applyNumberFormat="1" applyFont="1" applyFill="1" applyBorder="1" applyAlignment="1">
      <alignment horizontal="center" vertical="center" wrapText="1"/>
    </xf>
    <xf numFmtId="43" fontId="52" fillId="0" borderId="29" xfId="125" applyNumberFormat="1" applyFont="1" applyFill="1" applyBorder="1" applyAlignment="1">
      <alignment horizontal="center" vertical="center" wrapText="1"/>
      <protection/>
    </xf>
    <xf numFmtId="43" fontId="52" fillId="0" borderId="27" xfId="125" applyNumberFormat="1" applyFont="1" applyFill="1" applyBorder="1" applyAlignment="1">
      <alignment horizontal="center" vertical="center" wrapText="1"/>
      <protection/>
    </xf>
    <xf numFmtId="43" fontId="112" fillId="0" borderId="38" xfId="0" applyNumberFormat="1" applyFont="1" applyFill="1" applyBorder="1" applyAlignment="1">
      <alignment horizontal="center" vertical="center" wrapText="1"/>
    </xf>
    <xf numFmtId="43" fontId="112" fillId="0" borderId="39" xfId="0" applyNumberFormat="1" applyFont="1" applyFill="1" applyBorder="1" applyAlignment="1">
      <alignment horizontal="center" vertical="center" wrapText="1"/>
    </xf>
    <xf numFmtId="43" fontId="112" fillId="0" borderId="41" xfId="0" applyNumberFormat="1" applyFont="1" applyFill="1" applyBorder="1" applyAlignment="1">
      <alignment horizontal="center" vertical="center" wrapText="1"/>
    </xf>
    <xf numFmtId="43" fontId="112" fillId="0" borderId="0" xfId="0" applyNumberFormat="1" applyFont="1" applyFill="1" applyAlignment="1">
      <alignment horizontal="center" vertical="center" wrapText="1"/>
    </xf>
    <xf numFmtId="14" fontId="144" fillId="0" borderId="57" xfId="0" applyNumberFormat="1" applyFont="1" applyFill="1" applyBorder="1" applyAlignment="1">
      <alignment horizontal="center" vertical="center" wrapText="1"/>
    </xf>
    <xf numFmtId="43" fontId="112" fillId="0" borderId="0" xfId="0" applyNumberFormat="1" applyFont="1" applyFill="1" applyBorder="1" applyAlignment="1">
      <alignment horizontal="center" vertical="center" wrapText="1"/>
    </xf>
    <xf numFmtId="0" fontId="137" fillId="0" borderId="51" xfId="0" applyFont="1" applyFill="1" applyBorder="1" applyAlignment="1">
      <alignment horizontal="right" vertical="center" wrapText="1"/>
    </xf>
    <xf numFmtId="0" fontId="139" fillId="0" borderId="51" xfId="0" applyFont="1" applyFill="1" applyBorder="1" applyAlignment="1">
      <alignment horizontal="center" vertical="center" wrapText="1"/>
    </xf>
    <xf numFmtId="0" fontId="137" fillId="0" borderId="51" xfId="0" applyFont="1" applyFill="1" applyBorder="1" applyAlignment="1">
      <alignment horizontal="center" vertical="center" wrapText="1"/>
    </xf>
    <xf numFmtId="0" fontId="137" fillId="0" borderId="39" xfId="0" applyFont="1" applyFill="1" applyBorder="1" applyAlignment="1">
      <alignment horizontal="right" vertical="center" wrapText="1"/>
    </xf>
    <xf numFmtId="0" fontId="139" fillId="0" borderId="39" xfId="0" applyFont="1" applyFill="1" applyBorder="1" applyAlignment="1">
      <alignment horizontal="center" vertical="center" wrapText="1"/>
    </xf>
    <xf numFmtId="0" fontId="137" fillId="0" borderId="39" xfId="0" applyFont="1" applyFill="1" applyBorder="1" applyAlignment="1">
      <alignment horizontal="center" vertical="center" wrapText="1"/>
    </xf>
    <xf numFmtId="0" fontId="137" fillId="0" borderId="77" xfId="0" applyFont="1" applyFill="1" applyBorder="1" applyAlignment="1">
      <alignment horizontal="center" vertical="center" wrapText="1"/>
    </xf>
    <xf numFmtId="0" fontId="137" fillId="0" borderId="0" xfId="0" applyFont="1" applyFill="1" applyAlignment="1">
      <alignment horizontal="right" vertical="center" wrapText="1"/>
    </xf>
    <xf numFmtId="0" fontId="137" fillId="0" borderId="42" xfId="0" applyFont="1" applyFill="1" applyBorder="1" applyAlignment="1">
      <alignment horizontal="right" vertical="center" wrapText="1"/>
    </xf>
    <xf numFmtId="0" fontId="139" fillId="0" borderId="57" xfId="0" applyFont="1" applyFill="1" applyBorder="1" applyAlignment="1">
      <alignment horizontal="center" vertical="center" wrapText="1"/>
    </xf>
    <xf numFmtId="0" fontId="139" fillId="0" borderId="54" xfId="0" applyFont="1" applyFill="1" applyBorder="1" applyAlignment="1">
      <alignment horizontal="center" vertical="center" wrapText="1"/>
    </xf>
    <xf numFmtId="0" fontId="140" fillId="0" borderId="51" xfId="0" applyFont="1" applyFill="1" applyBorder="1" applyAlignment="1">
      <alignment horizontal="center" vertical="center" wrapText="1"/>
    </xf>
    <xf numFmtId="0" fontId="137" fillId="0" borderId="54" xfId="0" applyFont="1" applyFill="1" applyBorder="1" applyAlignment="1">
      <alignment horizontal="center" vertical="center" wrapText="1"/>
    </xf>
    <xf numFmtId="0" fontId="140" fillId="0" borderId="38" xfId="0" applyFont="1" applyFill="1" applyBorder="1" applyAlignment="1">
      <alignment horizontal="center" vertical="center" wrapText="1"/>
    </xf>
    <xf numFmtId="0" fontId="140" fillId="0" borderId="40" xfId="0" applyFont="1" applyFill="1" applyBorder="1" applyAlignment="1">
      <alignment horizontal="center" vertical="center" wrapText="1"/>
    </xf>
    <xf numFmtId="0" fontId="49" fillId="0" borderId="57" xfId="125" applyFont="1" applyFill="1" applyBorder="1" applyAlignment="1">
      <alignment horizontal="center"/>
      <protection/>
    </xf>
    <xf numFmtId="0" fontId="49" fillId="0" borderId="54" xfId="125" applyFont="1" applyFill="1" applyBorder="1" applyAlignment="1">
      <alignment horizontal="center"/>
      <protection/>
    </xf>
    <xf numFmtId="0" fontId="137" fillId="0" borderId="52" xfId="0" applyFont="1" applyFill="1" applyBorder="1" applyAlignment="1">
      <alignment horizontal="right" vertical="center" wrapText="1"/>
    </xf>
    <xf numFmtId="0" fontId="137" fillId="0" borderId="55" xfId="0" applyFont="1" applyFill="1" applyBorder="1" applyAlignment="1">
      <alignment horizontal="right" vertical="center" wrapText="1"/>
    </xf>
    <xf numFmtId="0" fontId="137" fillId="0" borderId="57" xfId="0" applyFont="1" applyFill="1" applyBorder="1" applyAlignment="1" quotePrefix="1">
      <alignment horizontal="center" vertical="center" wrapText="1"/>
    </xf>
    <xf numFmtId="0" fontId="137" fillId="0" borderId="54" xfId="0" applyFont="1" applyFill="1" applyBorder="1" applyAlignment="1" quotePrefix="1">
      <alignment horizontal="center" vertical="center" wrapText="1"/>
    </xf>
    <xf numFmtId="0" fontId="137" fillId="0" borderId="41" xfId="0" applyFont="1" applyFill="1" applyBorder="1" applyAlignment="1">
      <alignment horizontal="right" vertical="center" wrapText="1"/>
    </xf>
    <xf numFmtId="0" fontId="139" fillId="0" borderId="41" xfId="0" applyFont="1" applyFill="1" applyBorder="1" applyAlignment="1">
      <alignment horizontal="center" vertical="center" wrapText="1"/>
    </xf>
    <xf numFmtId="0" fontId="139" fillId="0" borderId="42" xfId="0" applyFont="1" applyFill="1" applyBorder="1" applyAlignment="1">
      <alignment horizontal="center" vertical="center" wrapText="1"/>
    </xf>
    <xf numFmtId="0" fontId="139" fillId="0" borderId="56" xfId="0" applyFont="1" applyFill="1" applyBorder="1" applyAlignment="1">
      <alignment horizontal="center" vertical="center" wrapText="1"/>
    </xf>
    <xf numFmtId="0" fontId="139" fillId="0" borderId="53" xfId="0" applyFont="1" applyFill="1" applyBorder="1" applyAlignment="1">
      <alignment horizontal="center" vertical="center" wrapText="1"/>
    </xf>
    <xf numFmtId="0" fontId="139" fillId="0" borderId="52" xfId="0" applyFont="1" applyFill="1" applyBorder="1" applyAlignment="1">
      <alignment horizontal="center" vertical="center" wrapText="1"/>
    </xf>
    <xf numFmtId="0" fontId="139" fillId="0" borderId="55" xfId="0" applyFont="1" applyFill="1" applyBorder="1" applyAlignment="1">
      <alignment horizontal="center" vertical="center" wrapText="1"/>
    </xf>
    <xf numFmtId="0" fontId="139" fillId="0" borderId="78" xfId="0" applyFont="1" applyFill="1" applyBorder="1" applyAlignment="1">
      <alignment horizontal="center" vertical="center" wrapText="1"/>
    </xf>
    <xf numFmtId="0" fontId="143" fillId="0" borderId="57" xfId="0" applyFont="1" applyFill="1" applyBorder="1" applyAlignment="1">
      <alignment horizontal="center"/>
    </xf>
    <xf numFmtId="0" fontId="143" fillId="0" borderId="54" xfId="0" applyFont="1" applyFill="1" applyBorder="1" applyAlignment="1">
      <alignment horizontal="center"/>
    </xf>
    <xf numFmtId="43" fontId="137" fillId="0" borderId="57" xfId="66" applyFont="1" applyFill="1" applyBorder="1" applyAlignment="1">
      <alignment horizontal="center" vertical="center" wrapText="1"/>
    </xf>
    <xf numFmtId="43" fontId="137" fillId="0" borderId="54" xfId="66" applyFont="1" applyFill="1" applyBorder="1" applyAlignment="1">
      <alignment horizontal="center" vertical="center" wrapText="1"/>
    </xf>
    <xf numFmtId="43" fontId="142" fillId="0" borderId="57" xfId="66" applyFont="1" applyFill="1" applyBorder="1" applyAlignment="1">
      <alignment horizontal="center" vertical="center" wrapText="1"/>
    </xf>
    <xf numFmtId="43" fontId="142" fillId="0" borderId="54" xfId="66" applyFont="1" applyFill="1" applyBorder="1" applyAlignment="1">
      <alignment horizontal="center" vertical="center" wrapText="1"/>
    </xf>
    <xf numFmtId="43" fontId="141" fillId="0" borderId="57" xfId="66" applyFont="1" applyFill="1" applyBorder="1" applyAlignment="1">
      <alignment horizontal="center" vertical="center" wrapText="1"/>
    </xf>
    <xf numFmtId="43" fontId="141" fillId="0" borderId="54" xfId="66" applyFont="1" applyFill="1" applyBorder="1" applyAlignment="1">
      <alignment horizontal="center" vertical="center" wrapText="1"/>
    </xf>
    <xf numFmtId="43" fontId="140" fillId="0" borderId="57" xfId="66" applyFont="1" applyFill="1" applyBorder="1" applyAlignment="1">
      <alignment horizontal="center" vertical="center" wrapText="1"/>
    </xf>
    <xf numFmtId="43" fontId="140" fillId="0" borderId="54" xfId="66" applyFont="1" applyFill="1" applyBorder="1" applyAlignment="1">
      <alignment horizontal="center" vertical="center" wrapText="1"/>
    </xf>
    <xf numFmtId="0" fontId="140" fillId="0" borderId="57" xfId="0" applyFont="1" applyFill="1" applyBorder="1" applyAlignment="1">
      <alignment horizontal="center" vertical="center" wrapText="1"/>
    </xf>
    <xf numFmtId="0" fontId="140" fillId="0" borderId="77" xfId="0" applyFont="1" applyFill="1" applyBorder="1" applyAlignment="1">
      <alignment horizontal="center" vertical="center" wrapText="1"/>
    </xf>
    <xf numFmtId="0" fontId="137" fillId="0" borderId="0" xfId="0" applyFont="1" applyFill="1" applyAlignment="1">
      <alignment horizontal="center" vertical="center" wrapText="1"/>
    </xf>
    <xf numFmtId="43" fontId="139" fillId="0" borderId="57" xfId="0" applyNumberFormat="1" applyFont="1" applyFill="1" applyBorder="1" applyAlignment="1">
      <alignment horizontal="center" vertical="center" wrapText="1"/>
    </xf>
    <xf numFmtId="43" fontId="139" fillId="0" borderId="77" xfId="0" applyNumberFormat="1" applyFont="1" applyFill="1" applyBorder="1" applyAlignment="1">
      <alignment horizontal="center" vertical="center" wrapText="1"/>
    </xf>
    <xf numFmtId="43" fontId="139" fillId="0" borderId="54" xfId="0" applyNumberFormat="1" applyFont="1" applyFill="1" applyBorder="1" applyAlignment="1">
      <alignment horizontal="center" vertical="center" wrapText="1"/>
    </xf>
    <xf numFmtId="43" fontId="137" fillId="0" borderId="57" xfId="0" applyNumberFormat="1" applyFont="1" applyFill="1" applyBorder="1" applyAlignment="1">
      <alignment horizontal="center" vertical="center" wrapText="1"/>
    </xf>
    <xf numFmtId="43" fontId="137" fillId="0" borderId="54" xfId="0" applyNumberFormat="1" applyFont="1" applyFill="1" applyBorder="1" applyAlignment="1">
      <alignment horizontal="center" vertical="center" wrapText="1"/>
    </xf>
    <xf numFmtId="43" fontId="50" fillId="0" borderId="29" xfId="125" applyNumberFormat="1" applyFont="1" applyFill="1" applyBorder="1" applyAlignment="1">
      <alignment horizontal="center" vertical="center"/>
      <protection/>
    </xf>
    <xf numFmtId="43" fontId="50" fillId="0" borderId="27" xfId="125" applyNumberFormat="1" applyFont="1" applyFill="1" applyBorder="1" applyAlignment="1">
      <alignment horizontal="center" vertical="center"/>
      <protection/>
    </xf>
    <xf numFmtId="0" fontId="137" fillId="0" borderId="38" xfId="0" applyFont="1" applyFill="1" applyBorder="1" applyAlignment="1">
      <alignment horizontal="center" vertical="center" wrapText="1"/>
    </xf>
    <xf numFmtId="14" fontId="139" fillId="0" borderId="57" xfId="0" applyNumberFormat="1" applyFont="1" applyFill="1" applyBorder="1" applyAlignment="1">
      <alignment horizontal="center" vertical="center" wrapText="1"/>
    </xf>
    <xf numFmtId="0" fontId="137" fillId="0" borderId="41" xfId="0" applyFont="1" applyFill="1" applyBorder="1" applyAlignment="1">
      <alignment horizontal="center" vertical="center" wrapText="1"/>
    </xf>
    <xf numFmtId="0" fontId="112" fillId="0" borderId="57" xfId="0" applyFont="1" applyFill="1" applyBorder="1" applyAlignment="1">
      <alignment horizontal="center" vertical="center" wrapText="1"/>
    </xf>
    <xf numFmtId="43" fontId="112" fillId="0" borderId="57" xfId="66" applyFont="1" applyFill="1" applyBorder="1" applyAlignment="1">
      <alignment horizontal="center" vertical="center" wrapText="1"/>
    </xf>
    <xf numFmtId="43" fontId="112" fillId="0" borderId="54" xfId="66" applyFont="1" applyFill="1" applyBorder="1" applyAlignment="1">
      <alignment horizontal="center" vertical="center" wrapText="1"/>
    </xf>
    <xf numFmtId="0" fontId="138" fillId="0" borderId="57" xfId="0" applyFont="1" applyFill="1" applyBorder="1" applyAlignment="1">
      <alignment horizontal="center" vertical="center" wrapText="1"/>
    </xf>
    <xf numFmtId="0" fontId="138" fillId="0" borderId="54" xfId="0" applyFont="1" applyFill="1" applyBorder="1" applyAlignment="1">
      <alignment horizontal="center" vertical="center" wrapText="1"/>
    </xf>
    <xf numFmtId="43" fontId="138" fillId="0" borderId="57" xfId="66" applyFont="1" applyFill="1" applyBorder="1" applyAlignment="1">
      <alignment horizontal="center" vertical="center" wrapText="1"/>
    </xf>
    <xf numFmtId="43" fontId="138" fillId="0" borderId="54" xfId="66" applyFont="1" applyFill="1" applyBorder="1" applyAlignment="1">
      <alignment horizontal="center" vertical="center" wrapText="1"/>
    </xf>
    <xf numFmtId="0" fontId="111" fillId="0" borderId="57" xfId="0" applyFont="1" applyFill="1" applyBorder="1" applyAlignment="1">
      <alignment horizontal="center" vertical="center" wrapText="1"/>
    </xf>
    <xf numFmtId="0" fontId="111" fillId="0" borderId="54" xfId="0" applyFont="1" applyFill="1" applyBorder="1" applyAlignment="1">
      <alignment horizontal="center" vertical="center" wrapText="1"/>
    </xf>
    <xf numFmtId="0" fontId="110" fillId="0" borderId="54" xfId="0" applyFont="1" applyFill="1" applyBorder="1" applyAlignment="1">
      <alignment horizontal="center" vertical="center" wrapText="1"/>
    </xf>
    <xf numFmtId="43" fontId="52" fillId="0" borderId="29" xfId="125" applyNumberFormat="1" applyFont="1" applyFill="1" applyBorder="1" applyAlignment="1">
      <alignment horizontal="center" vertical="center"/>
      <protection/>
    </xf>
    <xf numFmtId="43" fontId="52" fillId="0" borderId="27" xfId="125" applyNumberFormat="1" applyFont="1" applyFill="1" applyBorder="1" applyAlignment="1">
      <alignment horizontal="center" vertical="center"/>
      <protection/>
    </xf>
    <xf numFmtId="0" fontId="112" fillId="0" borderId="38" xfId="0" applyFont="1" applyFill="1" applyBorder="1" applyAlignment="1">
      <alignment horizontal="center" vertical="center" wrapText="1"/>
    </xf>
    <xf numFmtId="0" fontId="112" fillId="0" borderId="41" xfId="0" applyFont="1" applyFill="1" applyBorder="1" applyAlignment="1">
      <alignment horizontal="center" vertical="center" wrapText="1"/>
    </xf>
    <xf numFmtId="0" fontId="112" fillId="0" borderId="0" xfId="0" applyFont="1" applyFill="1" applyAlignment="1">
      <alignment horizontal="center" vertical="center" wrapText="1"/>
    </xf>
    <xf numFmtId="0" fontId="49" fillId="0" borderId="79" xfId="0" applyFont="1" applyFill="1" applyBorder="1" applyAlignment="1">
      <alignment horizontal="center" vertical="center" wrapText="1"/>
    </xf>
    <xf numFmtId="0" fontId="49" fillId="0" borderId="60" xfId="0" applyFont="1" applyFill="1" applyBorder="1" applyAlignment="1">
      <alignment horizontal="center" vertical="center" wrapText="1"/>
    </xf>
    <xf numFmtId="0" fontId="49" fillId="0" borderId="46" xfId="0" applyFont="1" applyFill="1" applyBorder="1" applyAlignment="1">
      <alignment horizontal="center" vertical="center" wrapText="1"/>
    </xf>
    <xf numFmtId="0" fontId="49" fillId="0" borderId="74" xfId="0" applyFont="1" applyFill="1" applyBorder="1" applyAlignment="1">
      <alignment horizontal="center" vertical="center" wrapText="1"/>
    </xf>
    <xf numFmtId="0" fontId="49" fillId="0" borderId="7" xfId="0" applyFont="1" applyFill="1" applyBorder="1" applyAlignment="1">
      <alignment horizontal="center" vertical="center" wrapText="1"/>
    </xf>
    <xf numFmtId="0" fontId="49" fillId="0" borderId="50" xfId="0" applyFont="1" applyFill="1" applyBorder="1" applyAlignment="1">
      <alignment horizontal="center" vertical="center" wrapText="1"/>
    </xf>
    <xf numFmtId="0" fontId="49" fillId="0" borderId="24" xfId="0" applyFont="1" applyFill="1" applyBorder="1" applyAlignment="1">
      <alignment horizontal="center" vertical="center" wrapText="1"/>
    </xf>
    <xf numFmtId="0" fontId="49" fillId="0" borderId="25" xfId="0" applyFont="1" applyFill="1" applyBorder="1" applyAlignment="1">
      <alignment horizontal="center" vertical="center" wrapText="1"/>
    </xf>
    <xf numFmtId="0" fontId="50" fillId="0" borderId="29" xfId="0" applyFont="1" applyFill="1" applyBorder="1" applyAlignment="1">
      <alignment horizontal="center"/>
    </xf>
    <xf numFmtId="0" fontId="50" fillId="0" borderId="27" xfId="0" applyFont="1" applyFill="1" applyBorder="1" applyAlignment="1">
      <alignment horizontal="center"/>
    </xf>
    <xf numFmtId="0" fontId="49" fillId="0" borderId="43" xfId="0" applyFont="1" applyFill="1" applyBorder="1" applyAlignment="1">
      <alignment horizontal="center" vertical="center" wrapText="1"/>
    </xf>
    <xf numFmtId="0" fontId="49" fillId="0" borderId="32" xfId="0" applyFont="1" applyFill="1" applyBorder="1" applyAlignment="1">
      <alignment horizontal="center" vertical="center" wrapText="1"/>
    </xf>
    <xf numFmtId="0" fontId="49" fillId="0" borderId="34" xfId="0" applyFont="1" applyFill="1" applyBorder="1" applyAlignment="1">
      <alignment horizontal="center" vertical="center" wrapText="1"/>
    </xf>
    <xf numFmtId="14" fontId="137" fillId="0" borderId="57" xfId="0" applyNumberFormat="1" applyFont="1" applyFill="1" applyBorder="1" applyAlignment="1">
      <alignment horizontal="center" vertical="center" wrapText="1"/>
    </xf>
    <xf numFmtId="0" fontId="49" fillId="0" borderId="35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49" fillId="0" borderId="78" xfId="0" applyFont="1" applyFill="1" applyBorder="1" applyAlignment="1">
      <alignment horizontal="center" vertical="center" wrapText="1"/>
    </xf>
    <xf numFmtId="0" fontId="49" fillId="0" borderId="42" xfId="0" applyFont="1" applyFill="1" applyBorder="1" applyAlignment="1">
      <alignment horizontal="center" vertical="center" wrapText="1"/>
    </xf>
    <xf numFmtId="0" fontId="49" fillId="0" borderId="80" xfId="0" applyFont="1" applyFill="1" applyBorder="1" applyAlignment="1">
      <alignment horizontal="center" vertical="center" wrapText="1"/>
    </xf>
    <xf numFmtId="0" fontId="49" fillId="0" borderId="68" xfId="0" applyFont="1" applyFill="1" applyBorder="1" applyAlignment="1">
      <alignment horizontal="center" vertical="center" wrapText="1"/>
    </xf>
    <xf numFmtId="0" fontId="49" fillId="0" borderId="26" xfId="0" applyFont="1" applyFill="1" applyBorder="1" applyAlignment="1">
      <alignment horizontal="center" vertical="center" wrapText="1"/>
    </xf>
    <xf numFmtId="0" fontId="49" fillId="0" borderId="81" xfId="0" applyFont="1" applyFill="1" applyBorder="1" applyAlignment="1">
      <alignment horizontal="center" vertical="center" wrapText="1"/>
    </xf>
    <xf numFmtId="0" fontId="49" fillId="0" borderId="29" xfId="0" applyFont="1" applyFill="1" applyBorder="1" applyAlignment="1">
      <alignment horizontal="center" vertical="center" wrapText="1"/>
    </xf>
    <xf numFmtId="0" fontId="49" fillId="0" borderId="82" xfId="0" applyFont="1" applyFill="1" applyBorder="1" applyAlignment="1">
      <alignment horizontal="center" vertical="center" wrapText="1"/>
    </xf>
    <xf numFmtId="0" fontId="49" fillId="0" borderId="59" xfId="0" applyFont="1" applyFill="1" applyBorder="1" applyAlignment="1">
      <alignment horizontal="center" vertical="center" wrapText="1"/>
    </xf>
    <xf numFmtId="0" fontId="136" fillId="0" borderId="83" xfId="0" applyFont="1" applyFill="1" applyBorder="1" applyAlignment="1">
      <alignment horizontal="center" vertical="center" wrapText="1"/>
    </xf>
    <xf numFmtId="0" fontId="136" fillId="0" borderId="27" xfId="0" applyFont="1" applyFill="1" applyBorder="1" applyAlignment="1">
      <alignment horizontal="center" vertical="center" wrapText="1"/>
    </xf>
    <xf numFmtId="0" fontId="49" fillId="0" borderId="84" xfId="0" applyFont="1" applyFill="1" applyBorder="1" applyAlignment="1">
      <alignment horizontal="center" vertical="center" wrapText="1"/>
    </xf>
    <xf numFmtId="0" fontId="49" fillId="0" borderId="61" xfId="0" applyFont="1" applyFill="1" applyBorder="1" applyAlignment="1">
      <alignment horizontal="center" vertical="center" wrapText="1"/>
    </xf>
    <xf numFmtId="0" fontId="136" fillId="0" borderId="79" xfId="0" applyFont="1" applyFill="1" applyBorder="1" applyAlignment="1">
      <alignment horizontal="center" vertical="center" wrapText="1"/>
    </xf>
    <xf numFmtId="0" fontId="136" fillId="0" borderId="60" xfId="0" applyFont="1" applyFill="1" applyBorder="1" applyAlignment="1">
      <alignment horizontal="center" vertical="center" wrapText="1"/>
    </xf>
    <xf numFmtId="0" fontId="136" fillId="0" borderId="51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0" fontId="136" fillId="0" borderId="85" xfId="0" applyFont="1" applyFill="1" applyBorder="1" applyAlignment="1">
      <alignment horizontal="center"/>
    </xf>
    <xf numFmtId="0" fontId="136" fillId="0" borderId="77" xfId="0" applyFont="1" applyFill="1" applyBorder="1" applyAlignment="1">
      <alignment horizontal="center"/>
    </xf>
    <xf numFmtId="0" fontId="136" fillId="0" borderId="54" xfId="0" applyFont="1" applyFill="1" applyBorder="1" applyAlignment="1">
      <alignment horizontal="center"/>
    </xf>
    <xf numFmtId="0" fontId="136" fillId="0" borderId="86" xfId="0" applyFont="1" applyFill="1" applyBorder="1" applyAlignment="1">
      <alignment horizontal="center" vertical="center" wrapText="1"/>
    </xf>
    <xf numFmtId="0" fontId="136" fillId="0" borderId="87" xfId="0" applyFont="1" applyFill="1" applyBorder="1" applyAlignment="1">
      <alignment horizontal="center" vertical="center" wrapText="1"/>
    </xf>
    <xf numFmtId="0" fontId="135" fillId="0" borderId="81" xfId="0" applyFont="1" applyFill="1" applyBorder="1" applyAlignment="1">
      <alignment horizontal="center" vertical="center" wrapText="1"/>
    </xf>
    <xf numFmtId="0" fontId="135" fillId="0" borderId="88" xfId="0" applyFont="1" applyFill="1" applyBorder="1" applyAlignment="1">
      <alignment horizontal="center" vertical="center" wrapText="1"/>
    </xf>
    <xf numFmtId="0" fontId="135" fillId="0" borderId="83" xfId="0" applyFont="1" applyFill="1" applyBorder="1" applyAlignment="1">
      <alignment horizontal="center" vertical="center" wrapText="1"/>
    </xf>
    <xf numFmtId="0" fontId="134" fillId="0" borderId="0" xfId="0" applyFont="1" applyFill="1" applyAlignment="1">
      <alignment horizontal="center" vertical="center" wrapText="1"/>
    </xf>
    <xf numFmtId="0" fontId="134" fillId="0" borderId="0" xfId="0" applyFont="1" applyFill="1" applyAlignment="1">
      <alignment horizontal="right" vertical="center" wrapText="1"/>
    </xf>
    <xf numFmtId="0" fontId="134" fillId="0" borderId="0" xfId="0" applyFont="1" applyFill="1" applyAlignment="1">
      <alignment horizontal="left" vertical="center" wrapText="1"/>
    </xf>
    <xf numFmtId="0" fontId="132" fillId="0" borderId="14" xfId="0" applyFont="1" applyFill="1" applyBorder="1" applyAlignment="1">
      <alignment horizontal="center" vertical="center" wrapText="1"/>
    </xf>
    <xf numFmtId="0" fontId="44" fillId="0" borderId="46" xfId="0" applyFont="1" applyFill="1" applyBorder="1" applyAlignment="1">
      <alignment horizontal="center" vertical="center" wrapText="1"/>
    </xf>
    <xf numFmtId="0" fontId="44" fillId="0" borderId="74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50" xfId="0" applyFont="1" applyFill="1" applyBorder="1" applyAlignment="1">
      <alignment horizontal="center" vertical="center" wrapText="1"/>
    </xf>
    <xf numFmtId="0" fontId="44" fillId="0" borderId="24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7" fillId="0" borderId="29" xfId="0" applyFont="1" applyFill="1" applyBorder="1" applyAlignment="1">
      <alignment horizontal="center"/>
    </xf>
    <xf numFmtId="0" fontId="47" fillId="0" borderId="27" xfId="0" applyFont="1" applyFill="1" applyBorder="1" applyAlignment="1">
      <alignment horizontal="center"/>
    </xf>
    <xf numFmtId="0" fontId="44" fillId="0" borderId="43" xfId="0" applyFont="1" applyFill="1" applyBorder="1" applyAlignment="1">
      <alignment horizontal="center" vertical="center" wrapText="1"/>
    </xf>
    <xf numFmtId="0" fontId="44" fillId="0" borderId="32" xfId="0" applyFont="1" applyFill="1" applyBorder="1" applyAlignment="1">
      <alignment horizontal="center" vertical="center" wrapText="1"/>
    </xf>
    <xf numFmtId="0" fontId="44" fillId="0" borderId="34" xfId="0" applyFont="1" applyFill="1" applyBorder="1" applyAlignment="1">
      <alignment horizontal="center" vertical="center" wrapText="1"/>
    </xf>
    <xf numFmtId="14" fontId="133" fillId="0" borderId="57" xfId="0" applyNumberFormat="1" applyFont="1" applyFill="1" applyBorder="1" applyAlignment="1">
      <alignment horizontal="center" vertical="center" wrapText="1"/>
    </xf>
    <xf numFmtId="0" fontId="133" fillId="0" borderId="54" xfId="0" applyFont="1" applyFill="1" applyBorder="1" applyAlignment="1">
      <alignment horizontal="center" vertical="center" wrapText="1"/>
    </xf>
    <xf numFmtId="0" fontId="132" fillId="0" borderId="59" xfId="0" applyFont="1" applyFill="1" applyBorder="1" applyAlignment="1">
      <alignment horizontal="center" vertical="center" wrapText="1"/>
    </xf>
    <xf numFmtId="0" fontId="132" fillId="0" borderId="27" xfId="0" applyFont="1" applyFill="1" applyBorder="1" applyAlignment="1">
      <alignment horizontal="center" vertical="center" wrapText="1"/>
    </xf>
    <xf numFmtId="14" fontId="47" fillId="0" borderId="29" xfId="0" applyNumberFormat="1" applyFont="1" applyFill="1" applyBorder="1" applyAlignment="1">
      <alignment horizontal="center" vertical="center"/>
    </xf>
    <xf numFmtId="0" fontId="47" fillId="0" borderId="27" xfId="0" applyFont="1" applyFill="1" applyBorder="1" applyAlignment="1">
      <alignment horizontal="center" vertical="center"/>
    </xf>
    <xf numFmtId="0" fontId="44" fillId="0" borderId="43" xfId="124" applyFont="1" applyFill="1" applyBorder="1" applyAlignment="1">
      <alignment horizontal="center" vertical="center" wrapText="1"/>
      <protection/>
    </xf>
    <xf numFmtId="0" fontId="44" fillId="0" borderId="32" xfId="124" applyFont="1" applyFill="1" applyBorder="1" applyAlignment="1">
      <alignment horizontal="center" vertical="center" wrapText="1"/>
      <protection/>
    </xf>
    <xf numFmtId="0" fontId="44" fillId="0" borderId="33" xfId="124" applyFont="1" applyFill="1" applyBorder="1" applyAlignment="1">
      <alignment horizontal="center" vertical="center" wrapText="1"/>
      <protection/>
    </xf>
    <xf numFmtId="0" fontId="44" fillId="0" borderId="31" xfId="124" applyFont="1" applyFill="1" applyBorder="1" applyAlignment="1">
      <alignment horizontal="center" vertical="center" wrapText="1"/>
      <protection/>
    </xf>
    <xf numFmtId="0" fontId="47" fillId="54" borderId="29" xfId="0" applyFont="1" applyFill="1" applyBorder="1" applyAlignment="1">
      <alignment horizontal="center"/>
    </xf>
    <xf numFmtId="0" fontId="47" fillId="54" borderId="27" xfId="0" applyFont="1" applyFill="1" applyBorder="1" applyAlignment="1">
      <alignment horizontal="center"/>
    </xf>
    <xf numFmtId="0" fontId="44" fillId="0" borderId="89" xfId="124" applyFont="1" applyFill="1" applyBorder="1" applyAlignment="1">
      <alignment horizontal="center" vertical="center" wrapText="1"/>
      <protection/>
    </xf>
    <xf numFmtId="0" fontId="44" fillId="0" borderId="72" xfId="124" applyFont="1" applyFill="1" applyBorder="1" applyAlignment="1">
      <alignment horizontal="center" vertical="center" wrapText="1"/>
      <protection/>
    </xf>
    <xf numFmtId="0" fontId="44" fillId="0" borderId="37" xfId="124" applyFont="1" applyFill="1" applyBorder="1" applyAlignment="1">
      <alignment horizontal="center" vertical="center" wrapText="1"/>
      <protection/>
    </xf>
    <xf numFmtId="0" fontId="114" fillId="0" borderId="0" xfId="0">
      <alignment/>
    </xf>
    <xf numFmtId="0" fontId="93" fillId="0" borderId="0" xfId="0" applyFont="1">
      <alignment/>
    </xf>
    <xf numFmtId="0" fontId="93" fillId="0" borderId="0" xfId="0" applyFont="1" applyAlignment="1">
      <alignment horizontal="center"/>
    </xf>
    <xf numFmtId="0" fontId="126" fillId="0" borderId="0" xfId="0" applyFont="1" applyAlignment="1">
      <alignment horizontal="left"/>
    </xf>
    <xf numFmtId="0" fontId="131" fillId="0" borderId="0" xfId="0" applyFont="1" applyAlignment="1">
      <alignment horizontal="right"/>
    </xf>
    <xf numFmtId="0" fontId="126" fillId="2" borderId="90" xfId="0" applyFont="1" applyFill="1" applyBorder="1" applyAlignment="1">
      <alignment horizontal="center" vertical="center"/>
    </xf>
    <xf numFmtId="0" fontId="126" fillId="2" borderId="91" xfId="0" applyFont="1" applyFill="1" applyBorder="1" applyAlignment="1">
      <alignment horizontal="center" vertical="center"/>
    </xf>
    <xf numFmtId="0" fontId="129" fillId="2" borderId="92" xfId="0" applyFont="1" applyFill="1" applyBorder="1" applyAlignment="1">
      <alignment horizontal="center" vertical="center" wrapText="1"/>
    </xf>
    <xf numFmtId="0" fontId="129" fillId="2" borderId="91" xfId="0" applyFont="1" applyFill="1" applyBorder="1" applyAlignment="1">
      <alignment horizontal="center" vertical="center" wrapText="1"/>
    </xf>
    <xf numFmtId="0" fontId="129" fillId="2" borderId="93" xfId="0" applyFont="1" applyFill="1" applyBorder="1" applyAlignment="1">
      <alignment horizontal="center" vertical="center" wrapText="1"/>
    </xf>
    <xf numFmtId="0" fontId="129" fillId="2" borderId="94" xfId="0" applyFont="1" applyFill="1" applyBorder="1" applyAlignment="1">
      <alignment horizontal="center" vertical="center" wrapText="1"/>
    </xf>
    <xf numFmtId="0" fontId="129" fillId="2" borderId="95" xfId="0" applyFont="1" applyFill="1" applyBorder="1" applyAlignment="1">
      <alignment horizontal="center" vertical="center" wrapText="1"/>
    </xf>
    <xf numFmtId="0" fontId="129" fillId="2" borderId="96" xfId="0" applyFont="1" applyFill="1" applyBorder="1" applyAlignment="1">
      <alignment horizontal="center" vertical="center" wrapText="1"/>
    </xf>
    <xf numFmtId="0" fontId="126" fillId="2" borderId="97" xfId="0" applyFont="1" applyFill="1" applyBorder="1" applyAlignment="1">
      <alignment horizontal="center" vertical="center"/>
    </xf>
    <xf numFmtId="0" fontId="126" fillId="2" borderId="14" xfId="0" applyFont="1" applyFill="1" applyBorder="1" applyAlignment="1">
      <alignment horizontal="center" vertical="center"/>
    </xf>
    <xf numFmtId="0" fontId="129" fillId="2" borderId="98" xfId="0" applyFont="1" applyFill="1" applyBorder="1" applyAlignment="1">
      <alignment horizontal="center" vertical="center" wrapText="1"/>
    </xf>
    <xf numFmtId="0" fontId="129" fillId="2" borderId="14" xfId="0" applyFont="1" applyFill="1" applyBorder="1" applyAlignment="1">
      <alignment horizontal="center" vertical="center" wrapText="1"/>
    </xf>
    <xf numFmtId="0" fontId="129" fillId="2" borderId="99" xfId="0" applyFont="1" applyFill="1" applyBorder="1" applyAlignment="1">
      <alignment horizontal="center" vertical="center" wrapText="1"/>
    </xf>
    <xf numFmtId="0" fontId="130" fillId="2" borderId="97" xfId="0" applyFont="1" applyFill="1" applyBorder="1" applyAlignment="1">
      <alignment horizontal="center" vertical="center" wrapText="1"/>
    </xf>
    <xf numFmtId="0" fontId="129" fillId="2" borderId="100" xfId="0" applyFont="1" applyFill="1" applyBorder="1" applyAlignment="1">
      <alignment horizontal="center" vertical="center" wrapText="1"/>
    </xf>
    <xf numFmtId="0" fontId="130" fillId="2" borderId="14" xfId="0" applyFont="1" applyFill="1" applyBorder="1" applyAlignment="1">
      <alignment horizontal="center" vertical="center" wrapText="1"/>
    </xf>
    <xf numFmtId="0" fontId="130" fillId="2" borderId="100" xfId="0" applyFont="1" applyFill="1" applyBorder="1" applyAlignment="1">
      <alignment horizontal="center" vertical="center" wrapText="1"/>
    </xf>
    <xf numFmtId="0" fontId="126" fillId="2" borderId="101" xfId="0" applyFont="1" applyFill="1" applyBorder="1" applyAlignment="1">
      <alignment horizontal="center" vertical="center"/>
    </xf>
    <xf numFmtId="0" fontId="126" fillId="2" borderId="102" xfId="0" applyFont="1" applyFill="1" applyBorder="1" applyAlignment="1">
      <alignment horizontal="center" vertical="center"/>
    </xf>
    <xf numFmtId="0" fontId="129" fillId="2" borderId="103" xfId="0" applyFont="1" applyFill="1" applyBorder="1" applyAlignment="1">
      <alignment horizontal="center" vertical="center" wrapText="1"/>
    </xf>
    <xf numFmtId="0" fontId="129" fillId="2" borderId="102" xfId="0" applyFont="1" applyFill="1" applyBorder="1" applyAlignment="1">
      <alignment horizontal="center" vertical="center" wrapText="1"/>
    </xf>
    <xf numFmtId="0" fontId="129" fillId="2" borderId="104" xfId="0" applyFont="1" applyFill="1" applyBorder="1" applyAlignment="1">
      <alignment horizontal="center" vertical="center" wrapText="1"/>
    </xf>
    <xf numFmtId="0" fontId="126" fillId="0" borderId="97" xfId="0" applyFont="1" applyBorder="1" applyAlignment="1">
      <alignment horizontal="center"/>
    </xf>
    <xf numFmtId="0" fontId="126" fillId="0" borderId="14" xfId="0" applyFont="1" applyBorder="1">
      <alignment/>
    </xf>
    <xf numFmtId="3" fontId="125" fillId="2" borderId="14" xfId="0" applyNumberFormat="1" applyFont="1" applyFill="1" applyBorder="1">
      <alignment/>
    </xf>
    <xf numFmtId="3" fontId="125" fillId="0" borderId="92" xfId="0" applyNumberFormat="1" applyFont="1" applyBorder="1" applyAlignment="1">
      <alignment horizontal="center"/>
    </xf>
    <xf numFmtId="10" fontId="125" fillId="0" borderId="93" xfId="0" applyNumberFormat="1" applyFont="1" applyBorder="1" applyAlignment="1">
      <alignment horizontal="center"/>
    </xf>
    <xf numFmtId="203" fontId="128" fillId="2" borderId="101" xfId="66" applyNumberFormat="1" applyFont="1" applyFill="1" applyBorder="1" applyAlignment="1">
      <alignment horizontal="center"/>
    </xf>
    <xf numFmtId="203" fontId="128" fillId="2" borderId="102" xfId="66" applyNumberFormat="1" applyFont="1" applyFill="1" applyBorder="1" applyAlignment="1">
      <alignment horizontal="center"/>
    </xf>
    <xf numFmtId="203" fontId="128" fillId="2" borderId="105" xfId="66" applyNumberFormat="1" applyFont="1" applyFill="1" applyBorder="1" applyAlignment="1">
      <alignment horizontal="center"/>
    </xf>
    <xf numFmtId="3" fontId="125" fillId="0" borderId="98" xfId="0" applyNumberFormat="1" applyFont="1" applyBorder="1" applyAlignment="1">
      <alignment horizontal="center"/>
    </xf>
    <xf numFmtId="10" fontId="125" fillId="0" borderId="99" xfId="0" applyNumberFormat="1" applyFont="1" applyBorder="1" applyAlignment="1">
      <alignment horizontal="center"/>
    </xf>
    <xf numFmtId="0" fontId="124" fillId="0" borderId="97" xfId="0" applyFont="1" applyBorder="1" applyAlignment="1">
      <alignment horizontal="right"/>
    </xf>
    <xf numFmtId="0" fontId="124" fillId="0" borderId="14" xfId="0" applyFont="1" applyBorder="1">
      <alignment/>
    </xf>
    <xf numFmtId="3" fontId="127" fillId="0" borderId="14" xfId="0" applyNumberFormat="1" applyFont="1" applyBorder="1">
      <alignment/>
    </xf>
    <xf numFmtId="0" fontId="124" fillId="0" borderId="97" xfId="0" applyFont="1" applyBorder="1" applyAlignment="1">
      <alignment horizontal="center"/>
    </xf>
    <xf numFmtId="10" fontId="125" fillId="0" borderId="106" xfId="0" applyNumberFormat="1" applyFont="1" applyBorder="1" applyAlignment="1">
      <alignment horizontal="center"/>
    </xf>
    <xf numFmtId="10" fontId="125" fillId="2" borderId="107" xfId="0" applyNumberFormat="1" applyFont="1" applyFill="1" applyBorder="1">
      <alignment/>
    </xf>
    <xf numFmtId="0" fontId="126" fillId="0" borderId="14" xfId="0" applyFont="1" applyBorder="1" applyAlignment="1">
      <alignment horizontal="center"/>
    </xf>
    <xf numFmtId="3" fontId="125" fillId="0" borderId="14" xfId="0" applyNumberFormat="1" applyFont="1" applyBorder="1">
      <alignment/>
    </xf>
    <xf numFmtId="10" fontId="125" fillId="0" borderId="108" xfId="0" applyNumberFormat="1" applyFont="1" applyBorder="1" applyAlignment="1">
      <alignment horizontal="center"/>
    </xf>
    <xf numFmtId="0" fontId="124" fillId="0" borderId="14" xfId="0" applyFont="1" applyBorder="1" applyAlignment="1">
      <alignment horizontal="center"/>
    </xf>
    <xf numFmtId="0" fontId="124" fillId="0" borderId="109" xfId="0" applyFont="1" applyBorder="1" applyAlignment="1">
      <alignment horizontal="right"/>
    </xf>
    <xf numFmtId="0" fontId="124" fillId="0" borderId="110" xfId="0" applyFont="1" applyBorder="1">
      <alignment/>
    </xf>
    <xf numFmtId="3" fontId="127" fillId="0" borderId="110" xfId="0" applyNumberFormat="1" applyFont="1" applyBorder="1">
      <alignment/>
    </xf>
    <xf numFmtId="0" fontId="127" fillId="0" borderId="109" xfId="0" applyFont="1" applyBorder="1">
      <alignment/>
    </xf>
    <xf numFmtId="0" fontId="127" fillId="0" borderId="110" xfId="0" applyFont="1" applyBorder="1">
      <alignment/>
    </xf>
    <xf numFmtId="3" fontId="125" fillId="0" borderId="103" xfId="0" applyNumberFormat="1" applyFont="1" applyBorder="1" applyAlignment="1">
      <alignment horizontal="center"/>
    </xf>
    <xf numFmtId="10" fontId="125" fillId="0" borderId="104" xfId="0" applyNumberFormat="1" applyFont="1" applyBorder="1" applyAlignment="1">
      <alignment horizontal="center"/>
    </xf>
    <xf numFmtId="0" fontId="125" fillId="2" borderId="111" xfId="0" applyFont="1" applyFill="1" applyBorder="1" applyAlignment="1">
      <alignment horizontal="center"/>
    </xf>
    <xf numFmtId="0" fontId="125" fillId="2" borderId="112" xfId="0" applyFont="1" applyFill="1" applyBorder="1" applyAlignment="1">
      <alignment horizontal="center"/>
    </xf>
    <xf numFmtId="3" fontId="125" fillId="2" borderId="112" xfId="0" applyNumberFormat="1" applyFont="1" applyFill="1" applyBorder="1">
      <alignment/>
    </xf>
    <xf numFmtId="3" fontId="125" fillId="4" borderId="112" xfId="0" applyNumberFormat="1" applyFont="1" applyFill="1" applyBorder="1">
      <alignment/>
    </xf>
    <xf numFmtId="10" fontId="125" fillId="2" borderId="113" xfId="0" applyNumberFormat="1" applyFont="1" applyFill="1" applyBorder="1">
      <alignment/>
    </xf>
    <xf numFmtId="0" fontId="126" fillId="0" borderId="0" xfId="0" applyFont="1" applyAlignment="1">
      <alignment horizontal="center"/>
    </xf>
    <xf numFmtId="0" fontId="125" fillId="0" borderId="0" xfId="0" applyFont="1" applyAlignment="1">
      <alignment horizontal="center"/>
    </xf>
    <xf numFmtId="0" fontId="124" fillId="0" borderId="0" xfId="0" applyFont="1" applyAlignment="1">
      <alignment horizontal="center"/>
    </xf>
    <xf numFmtId="0" fontId="123" fillId="0" borderId="0" xfId="0" applyFont="1">
      <alignment/>
    </xf>
    <xf numFmtId="0" fontId="121" fillId="0" borderId="0" xfId="0" applyFont="1">
      <alignment/>
    </xf>
    <xf numFmtId="0" fontId="122" fillId="0" borderId="0" xfId="0" applyFont="1">
      <alignment/>
    </xf>
    <xf numFmtId="0" fontId="114" fillId="0" borderId="0" xfId="0" applyAlignment="1">
      <alignment horizontal="right"/>
    </xf>
    <xf numFmtId="0" fontId="120" fillId="0" borderId="0" xfId="0" applyFont="1">
      <alignment/>
    </xf>
    <xf numFmtId="0" fontId="121" fillId="0" borderId="14" xfId="0" applyFont="1" applyBorder="1" applyAlignment="1">
      <alignment horizontal="center" vertical="center" wrapText="1"/>
    </xf>
    <xf numFmtId="0" fontId="120" fillId="0" borderId="14" xfId="0" applyFont="1" applyBorder="1">
      <alignment/>
    </xf>
    <xf numFmtId="0" fontId="42" fillId="0" borderId="0" xfId="124" applyFont="1" applyAlignment="1">
      <alignment horizontal="center"/>
      <protection/>
    </xf>
    <xf numFmtId="1" fontId="119" fillId="4" borderId="114" xfId="0" applyNumberFormat="1" applyFont="1" applyFill="1" applyBorder="1" applyAlignment="1">
      <alignment horizontal="center" vertical="center"/>
    </xf>
    <xf numFmtId="1" fontId="119" fillId="4" borderId="115" xfId="0" applyNumberFormat="1" applyFont="1" applyFill="1" applyBorder="1" applyAlignment="1">
      <alignment horizontal="center" vertical="center"/>
    </xf>
    <xf numFmtId="1" fontId="119" fillId="4" borderId="116" xfId="0" applyNumberFormat="1" applyFont="1" applyFill="1" applyBorder="1" applyAlignment="1">
      <alignment horizontal="center" vertical="center" wrapText="1"/>
    </xf>
    <xf numFmtId="1" fontId="117" fillId="2" borderId="117" xfId="0" applyNumberFormat="1" applyFont="1" applyFill="1" applyBorder="1">
      <alignment/>
    </xf>
    <xf numFmtId="1" fontId="117" fillId="2" borderId="47" xfId="0" applyNumberFormat="1" applyFont="1" applyFill="1" applyBorder="1">
      <alignment/>
    </xf>
    <xf numFmtId="3" fontId="118" fillId="2" borderId="118" xfId="0" applyNumberFormat="1" applyFont="1" applyFill="1" applyBorder="1">
      <alignment/>
    </xf>
    <xf numFmtId="1" fontId="116" fillId="2" borderId="119" xfId="0" applyNumberFormat="1" applyFont="1" applyFill="1" applyBorder="1" applyAlignment="1">
      <alignment horizontal="center"/>
    </xf>
    <xf numFmtId="1" fontId="116" fillId="2" borderId="98" xfId="0" applyNumberFormat="1" applyFont="1" applyFill="1" applyBorder="1">
      <alignment/>
    </xf>
    <xf numFmtId="3" fontId="114" fillId="2" borderId="120" xfId="0" applyNumberFormat="1" applyFill="1" applyBorder="1">
      <alignment/>
    </xf>
    <xf numFmtId="1" fontId="115" fillId="2" borderId="119" xfId="0" applyNumberFormat="1" applyFont="1" applyFill="1" applyBorder="1" applyAlignment="1">
      <alignment horizontal="right"/>
    </xf>
    <xf numFmtId="1" fontId="115" fillId="2" borderId="98" xfId="0" applyNumberFormat="1" applyFont="1" applyFill="1" applyBorder="1" applyAlignment="1">
      <alignment horizontal="left" indent="1"/>
    </xf>
    <xf numFmtId="3" fontId="114" fillId="0" borderId="121" xfId="0" applyNumberFormat="1" applyBorder="1">
      <alignment/>
    </xf>
    <xf numFmtId="1" fontId="115" fillId="2" borderId="122" xfId="0" applyNumberFormat="1" applyFont="1" applyFill="1" applyBorder="1" applyAlignment="1">
      <alignment horizontal="right"/>
    </xf>
    <xf numFmtId="1" fontId="115" fillId="2" borderId="123" xfId="0" applyNumberFormat="1" applyFont="1" applyFill="1" applyBorder="1" applyAlignment="1">
      <alignment horizontal="left" indent="1"/>
    </xf>
    <xf numFmtId="3" fontId="114" fillId="0" borderId="124" xfId="0" applyNumberFormat="1" applyBorder="1">
      <alignment/>
    </xf>
    <xf numFmtId="3" fontId="114" fillId="0" borderId="125" xfId="0" applyNumberFormat="1" applyBorder="1">
      <alignment/>
    </xf>
    <xf numFmtId="1" fontId="116" fillId="2" borderId="126" xfId="0" applyNumberFormat="1" applyFont="1" applyFill="1" applyBorder="1" applyAlignment="1">
      <alignment horizontal="center"/>
    </xf>
    <xf numFmtId="1" fontId="116" fillId="2" borderId="110" xfId="0" applyNumberFormat="1" applyFont="1" applyFill="1" applyBorder="1">
      <alignment/>
    </xf>
    <xf numFmtId="3" fontId="114" fillId="2" borderId="127" xfId="0" applyNumberFormat="1" applyFill="1" applyBorder="1">
      <alignment/>
    </xf>
    <xf numFmtId="1" fontId="117" fillId="12" borderId="128" xfId="0" applyNumberFormat="1" applyFont="1" applyFill="1" applyBorder="1" applyAlignment="1">
      <alignment horizontal="left"/>
    </xf>
    <xf numFmtId="1" fontId="117" fillId="12" borderId="47" xfId="0" applyNumberFormat="1" applyFont="1" applyFill="1" applyBorder="1">
      <alignment/>
    </xf>
    <xf numFmtId="1" fontId="116" fillId="12" borderId="129" xfId="0" applyNumberFormat="1" applyFont="1" applyFill="1" applyBorder="1" applyAlignment="1">
      <alignment horizontal="center"/>
    </xf>
    <xf numFmtId="1" fontId="116" fillId="12" borderId="98" xfId="0" applyNumberFormat="1" applyFont="1" applyFill="1" applyBorder="1">
      <alignment/>
    </xf>
    <xf numFmtId="1" fontId="115" fillId="12" borderId="129" xfId="0" applyNumberFormat="1" applyFont="1" applyFill="1" applyBorder="1" applyAlignment="1">
      <alignment horizontal="right"/>
    </xf>
    <xf numFmtId="1" fontId="115" fillId="12" borderId="98" xfId="0" applyNumberFormat="1" applyFont="1" applyFill="1" applyBorder="1" applyAlignment="1">
      <alignment horizontal="left" indent="1"/>
    </xf>
    <xf numFmtId="1" fontId="115" fillId="12" borderId="130" xfId="0" applyNumberFormat="1" applyFont="1" applyFill="1" applyBorder="1" applyAlignment="1">
      <alignment horizontal="right"/>
    </xf>
    <xf numFmtId="1" fontId="115" fillId="12" borderId="123" xfId="0" applyNumberFormat="1" applyFont="1" applyFill="1" applyBorder="1" applyAlignment="1">
      <alignment horizontal="left" indent="1"/>
    </xf>
    <xf numFmtId="3" fontId="114" fillId="0" borderId="0" xfId="0" applyNumberFormat="1">
      <alignment/>
    </xf>
    <xf numFmtId="1" fontId="116" fillId="12" borderId="97" xfId="0" applyNumberFormat="1" applyFont="1" applyFill="1" applyBorder="1" applyAlignment="1">
      <alignment horizontal="center"/>
    </xf>
    <xf numFmtId="1" fontId="116" fillId="12" borderId="14" xfId="0" applyNumberFormat="1" applyFont="1" applyFill="1" applyBorder="1">
      <alignment/>
    </xf>
    <xf numFmtId="3" fontId="114" fillId="0" borderId="100" xfId="0" applyNumberFormat="1" applyBorder="1">
      <alignment/>
    </xf>
    <xf numFmtId="1" fontId="116" fillId="4" borderId="109" xfId="0" applyNumberFormat="1" applyFont="1" applyFill="1" applyBorder="1" applyAlignment="1">
      <alignment horizontal="center"/>
    </xf>
    <xf numFmtId="1" fontId="116" fillId="4" borderId="110" xfId="0" applyNumberFormat="1" applyFont="1" applyFill="1" applyBorder="1">
      <alignment/>
    </xf>
    <xf numFmtId="1" fontId="115" fillId="4" borderId="129" xfId="0" applyNumberFormat="1" applyFont="1" applyFill="1" applyBorder="1" applyAlignment="1">
      <alignment horizontal="right"/>
    </xf>
    <xf numFmtId="1" fontId="115" fillId="4" borderId="98" xfId="0" applyNumberFormat="1" applyFont="1" applyFill="1" applyBorder="1" applyAlignment="1">
      <alignment horizontal="left" indent="1"/>
    </xf>
    <xf numFmtId="1" fontId="115" fillId="4" borderId="131" xfId="0" applyNumberFormat="1" applyFont="1" applyFill="1" applyBorder="1" applyAlignment="1">
      <alignment horizontal="right"/>
    </xf>
    <xf numFmtId="1" fontId="115" fillId="4" borderId="103" xfId="0" applyNumberFormat="1" applyFont="1" applyFill="1" applyBorder="1" applyAlignment="1">
      <alignment horizontal="left" indent="1"/>
    </xf>
    <xf numFmtId="3" fontId="114" fillId="0" borderId="132" xfId="0" applyNumberFormat="1" applyBorder="1">
      <alignment/>
    </xf>
    <xf numFmtId="0" fontId="113" fillId="0" borderId="133" xfId="0" applyFont="1" applyFill="1" applyBorder="1" applyAlignment="1">
      <alignment horizontal="center" vertical="center" wrapText="1"/>
    </xf>
    <xf numFmtId="0" fontId="51" fillId="0" borderId="134" xfId="125" applyFont="1" applyFill="1" applyBorder="1" applyAlignment="1">
      <alignment horizontal="center"/>
      <protection/>
    </xf>
    <xf numFmtId="0" fontId="51" fillId="0" borderId="135" xfId="125" applyFont="1" applyFill="1" applyBorder="1" applyAlignment="1">
      <alignment horizontal="center"/>
      <protection/>
    </xf>
    <xf numFmtId="0" fontId="112" fillId="0" borderId="135" xfId="0" applyFont="1" applyFill="1" applyBorder="1" applyAlignment="1" quotePrefix="1">
      <alignment horizontal="center" vertical="center" wrapText="1"/>
    </xf>
    <xf numFmtId="43" fontId="111" fillId="0" borderId="134" xfId="66" applyFont="1" applyFill="1" applyBorder="1" applyAlignment="1">
      <alignment horizontal="center" vertical="center" wrapText="1"/>
    </xf>
    <xf numFmtId="43" fontId="111" fillId="0" borderId="135" xfId="66" applyFont="1" applyFill="1" applyBorder="1" applyAlignment="1">
      <alignment horizontal="center" vertical="center" wrapText="1"/>
    </xf>
    <xf numFmtId="43" fontId="110" fillId="0" borderId="134" xfId="66" applyFont="1" applyFill="1" applyBorder="1" applyAlignment="1">
      <alignment horizontal="center" vertical="center" wrapText="1"/>
    </xf>
    <xf numFmtId="43" fontId="110" fillId="0" borderId="135" xfId="66" applyFont="1" applyFill="1" applyBorder="1" applyAlignment="1">
      <alignment horizontal="center" vertical="center" wrapText="1"/>
    </xf>
    <xf numFmtId="0" fontId="108" fillId="0" borderId="0" xfId="0" applyFont="1" applyFill="1" applyAlignment="1">
      <alignment/>
    </xf>
    <xf numFmtId="0" fontId="109" fillId="0" borderId="0" xfId="0" applyFont="1" applyFill="1" applyAlignment="1">
      <alignment/>
    </xf>
    <xf numFmtId="0" fontId="103" fillId="0" borderId="0" xfId="124" applyFont="1" applyFill="1" applyAlignment="1">
      <alignment vertical="center"/>
      <protection/>
    </xf>
    <xf numFmtId="0" fontId="104" fillId="0" borderId="136" xfId="0" applyFont="1" applyFill="1" applyBorder="1" applyAlignment="1">
      <alignment horizontal="center" vertical="center" wrapText="1"/>
    </xf>
    <xf numFmtId="0" fontId="99" fillId="0" borderId="136" xfId="0" applyFont="1" applyFill="1" applyBorder="1" applyAlignment="1">
      <alignment horizontal="right" vertical="center" wrapText="1"/>
    </xf>
    <xf numFmtId="0" fontId="99" fillId="0" borderId="136" xfId="0" applyFont="1" applyFill="1" applyBorder="1" applyAlignment="1">
      <alignment horizontal="center" vertical="center" wrapText="1"/>
    </xf>
    <xf numFmtId="0" fontId="105" fillId="0" borderId="136" xfId="0" applyFont="1" applyFill="1" applyBorder="1" applyAlignment="1">
      <alignment horizontal="center" vertical="center" wrapText="1"/>
    </xf>
    <xf numFmtId="0" fontId="104" fillId="0" borderId="137" xfId="0" applyFont="1" applyFill="1" applyBorder="1" applyAlignment="1">
      <alignment horizontal="center" vertical="center" wrapText="1"/>
    </xf>
    <xf numFmtId="0" fontId="99" fillId="0" borderId="0" xfId="0" applyFont="1" applyFill="1" applyAlignment="1">
      <alignment horizontal="right" vertical="center" wrapText="1"/>
    </xf>
    <xf numFmtId="0" fontId="99" fillId="0" borderId="138" xfId="0" applyFont="1" applyFill="1" applyBorder="1" applyAlignment="1">
      <alignment horizontal="right" vertical="center" wrapText="1"/>
    </xf>
    <xf numFmtId="0" fontId="104" fillId="0" borderId="138" xfId="0" applyFont="1" applyFill="1" applyBorder="1" applyAlignment="1">
      <alignment horizontal="center" vertical="center" wrapText="1"/>
    </xf>
    <xf numFmtId="0" fontId="99" fillId="0" borderId="138" xfId="0" applyFont="1" applyFill="1" applyBorder="1" applyAlignment="1">
      <alignment horizontal="center" vertical="center" wrapText="1"/>
    </xf>
    <xf numFmtId="0" fontId="99" fillId="0" borderId="139" xfId="0" applyFont="1" applyFill="1" applyBorder="1" applyAlignment="1">
      <alignment horizontal="center" vertical="center" wrapText="1"/>
    </xf>
    <xf numFmtId="0" fontId="99" fillId="0" borderId="135" xfId="0" applyFont="1" applyFill="1" applyBorder="1" applyAlignment="1">
      <alignment horizontal="center" vertical="center" wrapText="1"/>
    </xf>
    <xf numFmtId="0" fontId="104" fillId="0" borderId="133" xfId="0" applyFont="1" applyFill="1" applyBorder="1" applyAlignment="1">
      <alignment horizontal="center" vertical="center" wrapText="1"/>
    </xf>
    <xf numFmtId="0" fontId="99" fillId="0" borderId="140" xfId="0" applyFont="1" applyFill="1" applyBorder="1" applyAlignment="1">
      <alignment horizontal="right" vertical="center" wrapText="1"/>
    </xf>
    <xf numFmtId="0" fontId="99" fillId="0" borderId="141" xfId="0" applyFont="1" applyFill="1" applyBorder="1" applyAlignment="1">
      <alignment horizontal="right" vertical="center" wrapText="1"/>
    </xf>
    <xf numFmtId="0" fontId="104" fillId="0" borderId="134" xfId="0" applyFont="1" applyFill="1" applyBorder="1" applyAlignment="1">
      <alignment horizontal="center" vertical="center" wrapText="1"/>
    </xf>
    <xf numFmtId="0" fontId="104" fillId="0" borderId="135" xfId="0" applyFont="1" applyFill="1" applyBorder="1" applyAlignment="1">
      <alignment horizontal="center" vertical="center" wrapText="1"/>
    </xf>
    <xf numFmtId="0" fontId="98" fillId="0" borderId="142" xfId="125" applyFont="1" applyFill="1" applyBorder="1" applyAlignment="1">
      <alignment horizontal="center"/>
      <protection/>
    </xf>
    <xf numFmtId="0" fontId="98" fillId="0" borderId="143" xfId="125" applyFont="1" applyFill="1" applyBorder="1" applyAlignment="1">
      <alignment horizontal="center"/>
      <protection/>
    </xf>
    <xf numFmtId="0" fontId="99" fillId="0" borderId="144" xfId="0" applyFont="1" applyFill="1" applyBorder="1" applyAlignment="1" quotePrefix="1">
      <alignment horizontal="center" vertical="center" wrapText="1"/>
    </xf>
    <xf numFmtId="0" fontId="99" fillId="0" borderId="137" xfId="0" applyFont="1" applyFill="1" applyBorder="1" applyAlignment="1">
      <alignment horizontal="right" vertical="center" wrapText="1"/>
    </xf>
    <xf numFmtId="0" fontId="99" fillId="0" borderId="144" xfId="0" applyFont="1" applyFill="1" applyBorder="1" applyAlignment="1">
      <alignment horizontal="right" vertical="center" wrapText="1"/>
    </xf>
    <xf numFmtId="0" fontId="99" fillId="0" borderId="134" xfId="0" applyFont="1" applyFill="1" applyBorder="1" applyAlignment="1" quotePrefix="1">
      <alignment horizontal="center" vertical="center" wrapText="1"/>
    </xf>
    <xf numFmtId="0" fontId="104" fillId="0" borderId="145" xfId="0" applyFont="1" applyFill="1" applyBorder="1" applyAlignment="1">
      <alignment horizontal="center" vertical="center" wrapText="1"/>
    </xf>
    <xf numFmtId="0" fontId="104" fillId="0" borderId="146" xfId="0" applyFont="1" applyFill="1" applyBorder="1" applyAlignment="1">
      <alignment horizontal="center" vertical="center" wrapText="1"/>
    </xf>
    <xf numFmtId="0" fontId="105" fillId="0" borderId="147" xfId="0" applyFont="1" applyFill="1" applyBorder="1" applyAlignment="1">
      <alignment horizontal="center" vertical="center" wrapText="1"/>
    </xf>
    <xf numFmtId="0" fontId="105" fillId="0" borderId="148" xfId="0" applyFont="1" applyFill="1" applyBorder="1" applyAlignment="1">
      <alignment horizontal="center" vertical="center" wrapText="1"/>
    </xf>
    <xf numFmtId="0" fontId="104" fillId="0" borderId="140" xfId="0" applyFont="1" applyFill="1" applyBorder="1" applyAlignment="1">
      <alignment horizontal="center" vertical="center" wrapText="1"/>
    </xf>
    <xf numFmtId="0" fontId="104" fillId="0" borderId="141" xfId="0" applyFont="1" applyFill="1" applyBorder="1" applyAlignment="1">
      <alignment horizontal="center" vertical="center" wrapText="1"/>
    </xf>
    <xf numFmtId="0" fontId="104" fillId="0" borderId="144" xfId="0" applyFont="1" applyFill="1" applyBorder="1" applyAlignment="1">
      <alignment horizontal="center" vertical="center" wrapText="1"/>
    </xf>
    <xf numFmtId="0" fontId="108" fillId="0" borderId="134" xfId="0" applyFont="1" applyFill="1" applyBorder="1" applyAlignment="1">
      <alignment horizontal="center"/>
    </xf>
    <xf numFmtId="0" fontId="108" fillId="0" borderId="135" xfId="0" applyFont="1" applyFill="1" applyBorder="1" applyAlignment="1">
      <alignment horizontal="center"/>
    </xf>
    <xf numFmtId="0" fontId="99" fillId="0" borderId="133" xfId="0" applyFont="1" applyFill="1" applyBorder="1" applyAlignment="1">
      <alignment horizontal="center" vertical="center" wrapText="1"/>
    </xf>
    <xf numFmtId="0" fontId="99" fillId="0" borderId="136" xfId="0" applyFont="1" applyFill="1" applyBorder="1" applyAlignment="1">
      <alignment horizontal="left" vertical="center" wrapText="1"/>
    </xf>
    <xf numFmtId="0" fontId="99" fillId="0" borderId="134" xfId="0" applyFont="1" applyFill="1" applyBorder="1" applyAlignment="1">
      <alignment horizontal="center" vertical="center" wrapText="1"/>
    </xf>
    <xf numFmtId="43" fontId="99" fillId="0" borderId="134" xfId="66" applyFont="1" applyFill="1" applyBorder="1" applyAlignment="1">
      <alignment horizontal="center" vertical="center" wrapText="1"/>
    </xf>
    <xf numFmtId="43" fontId="99" fillId="0" borderId="135" xfId="66" applyFont="1" applyFill="1" applyBorder="1" applyAlignment="1">
      <alignment horizontal="center" vertical="center" wrapText="1"/>
    </xf>
    <xf numFmtId="0" fontId="107" fillId="0" borderId="133" xfId="0" applyFont="1" applyFill="1" applyBorder="1" applyAlignment="1">
      <alignment horizontal="center" vertical="center" wrapText="1"/>
    </xf>
    <xf numFmtId="0" fontId="107" fillId="0" borderId="136" xfId="0" applyFont="1" applyFill="1" applyBorder="1" applyAlignment="1">
      <alignment horizontal="center" vertical="center" wrapText="1"/>
    </xf>
    <xf numFmtId="0" fontId="107" fillId="0" borderId="134" xfId="0" applyFont="1" applyFill="1" applyBorder="1" applyAlignment="1">
      <alignment horizontal="center" vertical="center" wrapText="1"/>
    </xf>
    <xf numFmtId="0" fontId="107" fillId="0" borderId="135" xfId="0" applyFont="1" applyFill="1" applyBorder="1" applyAlignment="1">
      <alignment horizontal="center" vertical="center" wrapText="1"/>
    </xf>
    <xf numFmtId="43" fontId="107" fillId="0" borderId="134" xfId="66" applyFont="1" applyFill="1" applyBorder="1" applyAlignment="1">
      <alignment horizontal="center" vertical="center" wrapText="1"/>
    </xf>
    <xf numFmtId="43" fontId="107" fillId="0" borderId="135" xfId="66" applyFont="1" applyFill="1" applyBorder="1" applyAlignment="1">
      <alignment horizontal="center" vertical="center" wrapText="1"/>
    </xf>
    <xf numFmtId="0" fontId="106" fillId="0" borderId="133" xfId="0" applyFont="1" applyFill="1" applyBorder="1" applyAlignment="1">
      <alignment horizontal="center" vertical="center" wrapText="1"/>
    </xf>
    <xf numFmtId="0" fontId="106" fillId="0" borderId="136" xfId="0" applyFont="1" applyFill="1" applyBorder="1" applyAlignment="1">
      <alignment horizontal="center" vertical="center" wrapText="1"/>
    </xf>
    <xf numFmtId="0" fontId="106" fillId="0" borderId="134" xfId="0" applyFont="1" applyFill="1" applyBorder="1" applyAlignment="1">
      <alignment horizontal="center" vertical="center" wrapText="1"/>
    </xf>
    <xf numFmtId="0" fontId="106" fillId="0" borderId="135" xfId="0" applyFont="1" applyFill="1" applyBorder="1" applyAlignment="1">
      <alignment horizontal="center" vertical="center" wrapText="1"/>
    </xf>
    <xf numFmtId="0" fontId="105" fillId="0" borderId="134" xfId="0" applyFont="1" applyFill="1" applyBorder="1" applyAlignment="1">
      <alignment horizontal="center" vertical="center" wrapText="1"/>
    </xf>
    <xf numFmtId="0" fontId="105" fillId="0" borderId="135" xfId="0" applyFont="1" applyFill="1" applyBorder="1" applyAlignment="1">
      <alignment horizontal="center" vertical="center" wrapText="1"/>
    </xf>
    <xf numFmtId="0" fontId="105" fillId="0" borderId="139" xfId="0" applyFont="1" applyFill="1" applyBorder="1" applyAlignment="1">
      <alignment horizontal="center" vertical="center" wrapText="1"/>
    </xf>
    <xf numFmtId="0" fontId="99" fillId="0" borderId="144" xfId="0" applyFont="1" applyFill="1" applyBorder="1" applyAlignment="1">
      <alignment horizontal="center" vertical="center" wrapText="1"/>
    </xf>
    <xf numFmtId="43" fontId="104" fillId="0" borderId="134" xfId="0" applyNumberFormat="1" applyFont="1" applyFill="1" applyBorder="1" applyAlignment="1">
      <alignment horizontal="center" vertical="center" wrapText="1"/>
    </xf>
    <xf numFmtId="43" fontId="104" fillId="0" borderId="139" xfId="0" applyNumberFormat="1" applyFont="1" applyFill="1" applyBorder="1" applyAlignment="1">
      <alignment horizontal="center" vertical="center" wrapText="1"/>
    </xf>
    <xf numFmtId="43" fontId="104" fillId="0" borderId="135" xfId="0" applyNumberFormat="1" applyFont="1" applyFill="1" applyBorder="1" applyAlignment="1">
      <alignment horizontal="center" vertical="center" wrapText="1"/>
    </xf>
    <xf numFmtId="43" fontId="99" fillId="0" borderId="134" xfId="0" applyNumberFormat="1" applyFont="1" applyFill="1" applyBorder="1" applyAlignment="1">
      <alignment horizontal="center" vertical="center" wrapText="1"/>
    </xf>
    <xf numFmtId="43" fontId="99" fillId="0" borderId="135" xfId="0" applyNumberFormat="1" applyFont="1" applyFill="1" applyBorder="1" applyAlignment="1">
      <alignment horizontal="center" vertical="center" wrapText="1"/>
    </xf>
    <xf numFmtId="43" fontId="100" fillId="0" borderId="142" xfId="125" applyNumberFormat="1" applyFont="1" applyFill="1" applyBorder="1" applyAlignment="1">
      <alignment horizontal="center" vertical="center"/>
      <protection/>
    </xf>
    <xf numFmtId="43" fontId="100" fillId="0" borderId="149" xfId="125" applyNumberFormat="1" applyFont="1" applyFill="1" applyBorder="1" applyAlignment="1">
      <alignment horizontal="center" vertical="center"/>
      <protection/>
    </xf>
    <xf numFmtId="0" fontId="99" fillId="0" borderId="147" xfId="0" applyFont="1" applyFill="1" applyBorder="1" applyAlignment="1">
      <alignment horizontal="center" vertical="center" wrapText="1"/>
    </xf>
    <xf numFmtId="0" fontId="99" fillId="0" borderId="144" xfId="0" applyFont="1" applyFill="1" applyBorder="1" applyAlignment="1">
      <alignment horizontal="left" vertical="center" wrapText="1"/>
    </xf>
    <xf numFmtId="0" fontId="99" fillId="0" borderId="140" xfId="0" applyFont="1" applyFill="1" applyBorder="1" applyAlignment="1">
      <alignment horizontal="center" vertical="center" wrapText="1"/>
    </xf>
    <xf numFmtId="0" fontId="99" fillId="0" borderId="0" xfId="0" applyFont="1" applyFill="1" applyAlignment="1">
      <alignment horizontal="center" vertical="center" wrapText="1"/>
    </xf>
    <xf numFmtId="14" fontId="104" fillId="0" borderId="134" xfId="0" applyNumberFormat="1" applyFont="1" applyFill="1" applyBorder="1" applyAlignment="1">
      <alignment horizontal="center" vertical="center" wrapText="1"/>
    </xf>
    <xf numFmtId="0" fontId="103" fillId="0" borderId="0" xfId="0" applyFont="1" applyFill="1" applyBorder="1" applyAlignment="1">
      <alignment/>
    </xf>
    <xf numFmtId="0" fontId="102" fillId="0" borderId="0" xfId="0" applyFont="1" applyFill="1" applyBorder="1" applyAlignment="1">
      <alignment/>
    </xf>
    <xf numFmtId="0" fontId="102" fillId="0" borderId="0" xfId="0" applyFont="1" applyFill="1" applyAlignment="1">
      <alignment/>
    </xf>
    <xf numFmtId="0" fontId="98" fillId="0" borderId="26" xfId="0" applyFont="1" applyFill="1" applyBorder="1" applyAlignment="1">
      <alignment horizontal="center" vertical="center"/>
    </xf>
    <xf numFmtId="0" fontId="100" fillId="0" borderId="142" xfId="0" applyFont="1" applyFill="1" applyBorder="1" applyAlignment="1">
      <alignment horizontal="center" vertical="center"/>
    </xf>
    <xf numFmtId="0" fontId="98" fillId="0" borderId="14" xfId="0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/>
    </xf>
    <xf numFmtId="0" fontId="99" fillId="0" borderId="0" xfId="0" applyFont="1" applyFill="1" applyBorder="1" applyAlignment="1">
      <alignment/>
    </xf>
    <xf numFmtId="0" fontId="100" fillId="0" borderId="140" xfId="0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98" fillId="0" borderId="14" xfId="0" applyFont="1" applyFill="1" applyBorder="1" applyAlignment="1" quotePrefix="1">
      <alignment horizontal="center" vertical="center"/>
    </xf>
    <xf numFmtId="0" fontId="98" fillId="0" borderId="150" xfId="0" applyFont="1" applyFill="1" applyBorder="1" applyAlignment="1">
      <alignment horizontal="left"/>
    </xf>
    <xf numFmtId="0" fontId="98" fillId="0" borderId="0" xfId="0" applyFont="1" applyFill="1" applyBorder="1" applyAlignment="1">
      <alignment horizontal="left"/>
    </xf>
    <xf numFmtId="0" fontId="101" fillId="0" borderId="136" xfId="0" applyFont="1" applyFill="1" applyBorder="1" applyAlignment="1">
      <alignment horizontal="center"/>
    </xf>
    <xf numFmtId="0" fontId="100" fillId="0" borderId="136" xfId="0" applyFont="1" applyFill="1" applyBorder="1" applyAlignment="1">
      <alignment horizontal="center"/>
    </xf>
    <xf numFmtId="0" fontId="101" fillId="0" borderId="48" xfId="0" applyFont="1" applyFill="1" applyBorder="1" applyAlignment="1">
      <alignment horizontal="center"/>
    </xf>
    <xf numFmtId="0" fontId="101" fillId="0" borderId="47" xfId="0" applyFont="1" applyFill="1" applyBorder="1" applyAlignment="1">
      <alignment horizontal="center"/>
    </xf>
    <xf numFmtId="0" fontId="101" fillId="0" borderId="151" xfId="0" applyFont="1" applyFill="1" applyBorder="1" applyAlignment="1">
      <alignment horizontal="center"/>
    </xf>
    <xf numFmtId="0" fontId="101" fillId="0" borderId="139" xfId="0" applyFont="1" applyFill="1" applyBorder="1" applyAlignment="1">
      <alignment horizontal="center"/>
    </xf>
    <xf numFmtId="0" fontId="101" fillId="0" borderId="135" xfId="0" applyFont="1" applyFill="1" applyBorder="1" applyAlignment="1">
      <alignment horizontal="center"/>
    </xf>
    <xf numFmtId="0" fontId="98" fillId="0" borderId="146" xfId="0" applyFont="1" applyFill="1" applyBorder="1" applyAlignment="1">
      <alignment horizontal="center" vertical="center" wrapText="1"/>
    </xf>
    <xf numFmtId="0" fontId="98" fillId="0" borderId="68" xfId="0" applyFont="1" applyFill="1" applyBorder="1" applyAlignment="1">
      <alignment horizontal="center" vertical="center" wrapText="1"/>
    </xf>
    <xf numFmtId="0" fontId="98" fillId="0" borderId="152" xfId="0" applyFont="1" applyFill="1" applyBorder="1" applyAlignment="1">
      <alignment horizontal="center" vertical="center" wrapText="1"/>
    </xf>
    <xf numFmtId="0" fontId="98" fillId="0" borderId="153" xfId="0" applyFont="1" applyFill="1" applyBorder="1" applyAlignment="1">
      <alignment horizontal="center" vertical="center" wrapText="1"/>
    </xf>
    <xf numFmtId="0" fontId="98" fillId="0" borderId="79" xfId="0" applyFont="1" applyFill="1" applyBorder="1" applyAlignment="1">
      <alignment horizontal="center" vertical="center" wrapText="1"/>
    </xf>
    <xf numFmtId="0" fontId="98" fillId="0" borderId="35" xfId="0" applyFont="1" applyFill="1" applyBorder="1" applyAlignment="1">
      <alignment horizontal="center" vertical="center" wrapText="1"/>
    </xf>
    <xf numFmtId="0" fontId="98" fillId="0" borderId="84" xfId="0" applyFont="1" applyFill="1" applyBorder="1" applyAlignment="1">
      <alignment horizontal="center" vertical="center" wrapText="1"/>
    </xf>
    <xf numFmtId="0" fontId="101" fillId="0" borderId="79" xfId="0" applyFont="1" applyFill="1" applyBorder="1" applyAlignment="1">
      <alignment horizontal="center" vertical="center" wrapText="1"/>
    </xf>
    <xf numFmtId="0" fontId="101" fillId="0" borderId="154" xfId="0" applyFont="1" applyFill="1" applyBorder="1" applyAlignment="1">
      <alignment horizontal="center" vertical="center" wrapText="1"/>
    </xf>
    <xf numFmtId="0" fontId="101" fillId="0" borderId="155" xfId="0" applyFont="1" applyFill="1" applyBorder="1" applyAlignment="1">
      <alignment horizontal="center" vertical="center" wrapText="1"/>
    </xf>
    <xf numFmtId="0" fontId="98" fillId="0" borderId="141" xfId="0" applyFont="1" applyFill="1" applyBorder="1" applyAlignment="1">
      <alignment horizontal="center" vertical="center" wrapText="1"/>
    </xf>
    <xf numFmtId="0" fontId="98" fillId="0" borderId="26" xfId="0" applyFont="1" applyFill="1" applyBorder="1" applyAlignment="1">
      <alignment horizontal="center" vertical="center" wrapText="1"/>
    </xf>
    <xf numFmtId="0" fontId="98" fillId="0" borderId="142" xfId="0" applyFont="1" applyFill="1" applyBorder="1" applyAlignment="1">
      <alignment horizontal="center" vertical="center" wrapText="1"/>
    </xf>
    <xf numFmtId="0" fontId="98" fillId="0" borderId="156" xfId="0" applyFont="1" applyFill="1" applyBorder="1" applyAlignment="1">
      <alignment horizontal="center" vertical="center" wrapText="1"/>
    </xf>
    <xf numFmtId="0" fontId="98" fillId="0" borderId="60" xfId="0" applyFont="1" applyFill="1" applyBorder="1" applyAlignment="1">
      <alignment horizontal="center" vertical="center" wrapText="1"/>
    </xf>
    <xf numFmtId="0" fontId="98" fillId="0" borderId="14" xfId="0" applyFont="1" applyFill="1" applyBorder="1" applyAlignment="1">
      <alignment horizontal="center" vertical="center" wrapText="1"/>
    </xf>
    <xf numFmtId="0" fontId="98" fillId="0" borderId="61" xfId="0" applyFont="1" applyFill="1" applyBorder="1" applyAlignment="1">
      <alignment horizontal="center" vertical="center" wrapText="1"/>
    </xf>
    <xf numFmtId="0" fontId="101" fillId="0" borderId="60" xfId="0" applyFont="1" applyFill="1" applyBorder="1" applyAlignment="1">
      <alignment horizontal="center" vertical="center" wrapText="1"/>
    </xf>
    <xf numFmtId="0" fontId="101" fillId="0" borderId="149" xfId="0" applyFont="1" applyFill="1" applyBorder="1" applyAlignment="1">
      <alignment horizontal="center" vertical="center" wrapText="1"/>
    </xf>
    <xf numFmtId="0" fontId="101" fillId="0" borderId="157" xfId="0" applyFont="1" applyFill="1" applyBorder="1" applyAlignment="1">
      <alignment horizontal="center" vertical="center" wrapText="1"/>
    </xf>
    <xf numFmtId="0" fontId="98" fillId="0" borderId="158" xfId="0" applyFont="1" applyFill="1" applyBorder="1" applyAlignment="1">
      <alignment horizontal="center" vertical="center" wrapText="1"/>
    </xf>
    <xf numFmtId="49" fontId="98" fillId="0" borderId="26" xfId="0" applyNumberFormat="1" applyFont="1" applyFill="1" applyBorder="1" applyAlignment="1">
      <alignment horizontal="center" vertical="center"/>
    </xf>
    <xf numFmtId="0" fontId="100" fillId="0" borderId="156" xfId="0" applyFont="1" applyFill="1" applyBorder="1" applyAlignment="1">
      <alignment horizontal="center" vertical="center"/>
    </xf>
    <xf numFmtId="3" fontId="100" fillId="0" borderId="60" xfId="0" applyNumberFormat="1" applyFont="1" applyFill="1" applyBorder="1" applyAlignment="1">
      <alignment horizontal="center" vertical="center"/>
    </xf>
    <xf numFmtId="3" fontId="100" fillId="0" borderId="14" xfId="0" applyNumberFormat="1" applyFont="1" applyFill="1" applyBorder="1" applyAlignment="1">
      <alignment horizontal="center" vertical="center"/>
    </xf>
    <xf numFmtId="3" fontId="100" fillId="0" borderId="61" xfId="0" applyNumberFormat="1" applyFont="1" applyFill="1" applyBorder="1" applyAlignment="1">
      <alignment horizontal="center" vertical="center"/>
    </xf>
    <xf numFmtId="3" fontId="100" fillId="0" borderId="30" xfId="0" applyNumberFormat="1" applyFont="1" applyFill="1" applyBorder="1" applyAlignment="1">
      <alignment horizontal="center" vertical="center"/>
    </xf>
    <xf numFmtId="3" fontId="100" fillId="0" borderId="143" xfId="0" applyNumberFormat="1" applyFont="1" applyFill="1" applyBorder="1" applyAlignment="1">
      <alignment horizontal="center" vertical="center" wrapText="1"/>
    </xf>
    <xf numFmtId="49" fontId="98" fillId="0" borderId="58" xfId="0" applyNumberFormat="1" applyFont="1" applyFill="1" applyBorder="1" applyAlignment="1">
      <alignment horizontal="center" vertical="center"/>
    </xf>
    <xf numFmtId="0" fontId="98" fillId="0" borderId="159" xfId="0" applyFont="1" applyFill="1" applyBorder="1" applyAlignment="1">
      <alignment horizontal="center" vertical="center" wrapText="1"/>
    </xf>
    <xf numFmtId="3" fontId="100" fillId="0" borderId="64" xfId="0" applyNumberFormat="1" applyFont="1" applyFill="1" applyBorder="1" applyAlignment="1">
      <alignment horizontal="center" vertical="center"/>
    </xf>
    <xf numFmtId="3" fontId="100" fillId="0" borderId="65" xfId="0" applyNumberFormat="1" applyFont="1" applyFill="1" applyBorder="1" applyAlignment="1">
      <alignment horizontal="center" vertical="center"/>
    </xf>
    <xf numFmtId="3" fontId="100" fillId="0" borderId="66" xfId="0" applyNumberFormat="1" applyFont="1" applyFill="1" applyBorder="1" applyAlignment="1">
      <alignment horizontal="center" vertical="center"/>
    </xf>
    <xf numFmtId="3" fontId="100" fillId="0" borderId="67" xfId="0" applyNumberFormat="1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center" vertical="center"/>
    </xf>
    <xf numFmtId="0" fontId="98" fillId="0" borderId="160" xfId="0" applyFont="1" applyFill="1" applyBorder="1" applyAlignment="1">
      <alignment horizontal="center" vertical="center" wrapText="1"/>
    </xf>
    <xf numFmtId="0" fontId="98" fillId="0" borderId="161" xfId="0" applyFont="1" applyFill="1" applyBorder="1" applyAlignment="1">
      <alignment horizontal="center" vertical="center" wrapText="1"/>
    </xf>
    <xf numFmtId="0" fontId="100" fillId="0" borderId="14" xfId="0" applyFont="1" applyFill="1" applyBorder="1" applyAlignment="1">
      <alignment horizontal="center"/>
    </xf>
    <xf numFmtId="0" fontId="100" fillId="0" borderId="142" xfId="0" applyFont="1" applyFill="1" applyBorder="1" applyAlignment="1">
      <alignment horizontal="center"/>
    </xf>
    <xf numFmtId="0" fontId="100" fillId="0" borderId="149" xfId="0" applyFont="1" applyFill="1" applyBorder="1" applyAlignment="1">
      <alignment horizontal="center"/>
    </xf>
    <xf numFmtId="0" fontId="98" fillId="0" borderId="162" xfId="0" applyFont="1" applyFill="1" applyBorder="1" applyAlignment="1">
      <alignment horizontal="center" vertical="center" wrapText="1"/>
    </xf>
    <xf numFmtId="0" fontId="98" fillId="0" borderId="150" xfId="0" applyFont="1" applyFill="1" applyBorder="1" applyAlignment="1">
      <alignment horizontal="center" vertical="center" wrapText="1"/>
    </xf>
    <xf numFmtId="0" fontId="98" fillId="0" borderId="163" xfId="0" applyFont="1" applyFill="1" applyBorder="1" applyAlignment="1">
      <alignment horizontal="center" vertical="center" wrapText="1"/>
    </xf>
    <xf numFmtId="0" fontId="98" fillId="0" borderId="164" xfId="0" applyFont="1" applyFill="1" applyBorder="1" applyAlignment="1">
      <alignment horizontal="center" vertical="center" wrapText="1"/>
    </xf>
    <xf numFmtId="0" fontId="98" fillId="0" borderId="165" xfId="0" applyFont="1" applyFill="1" applyBorder="1" applyAlignment="1">
      <alignment horizontal="center" vertical="center" wrapText="1"/>
    </xf>
    <xf numFmtId="0" fontId="98" fillId="0" borderId="166" xfId="0" applyFont="1" applyFill="1" applyBorder="1" applyAlignment="1">
      <alignment horizontal="center" vertical="center" wrapText="1"/>
    </xf>
    <xf numFmtId="0" fontId="100" fillId="0" borderId="14" xfId="0" applyFont="1" applyFill="1" applyBorder="1" applyAlignment="1">
      <alignment horizontal="center" vertical="center"/>
    </xf>
    <xf numFmtId="14" fontId="99" fillId="0" borderId="134" xfId="0" applyNumberFormat="1" applyFont="1" applyFill="1" applyBorder="1" applyAlignment="1">
      <alignment horizontal="center" vertical="center" wrapText="1"/>
    </xf>
    <xf numFmtId="0" fontId="98" fillId="0" borderId="167" xfId="0" applyFont="1" applyFill="1" applyBorder="1" applyAlignment="1">
      <alignment horizontal="center" vertical="center" wrapText="1"/>
    </xf>
    <xf numFmtId="0" fontId="85" fillId="0" borderId="0" xfId="0" applyFont="1">
      <alignment/>
    </xf>
    <xf numFmtId="0" fontId="97" fillId="0" borderId="0" xfId="0" applyFont="1">
      <alignment/>
    </xf>
    <xf numFmtId="0" fontId="85" fillId="0" borderId="0" xfId="0" applyFont="1" applyAlignment="1">
      <alignment horizontal="left"/>
    </xf>
    <xf numFmtId="0" fontId="93" fillId="0" borderId="0" xfId="0" applyFont="1" applyAlignment="1">
      <alignment horizontal="left"/>
    </xf>
    <xf numFmtId="0" fontId="96" fillId="0" borderId="0" xfId="0" applyFont="1" applyAlignment="1">
      <alignment horizontal="right"/>
    </xf>
    <xf numFmtId="0" fontId="93" fillId="2" borderId="90" xfId="0" applyFont="1" applyFill="1" applyBorder="1" applyAlignment="1">
      <alignment horizontal="center" vertical="center"/>
    </xf>
    <xf numFmtId="0" fontId="93" fillId="2" borderId="91" xfId="0" applyFont="1" applyFill="1" applyBorder="1" applyAlignment="1">
      <alignment horizontal="center" vertical="center"/>
    </xf>
    <xf numFmtId="0" fontId="94" fillId="2" borderId="92" xfId="0" applyFont="1" applyFill="1" applyBorder="1" applyAlignment="1">
      <alignment horizontal="center" vertical="center" wrapText="1"/>
    </xf>
    <xf numFmtId="0" fontId="94" fillId="2" borderId="91" xfId="0" applyFont="1" applyFill="1" applyBorder="1" applyAlignment="1">
      <alignment horizontal="center" vertical="center" wrapText="1"/>
    </xf>
    <xf numFmtId="0" fontId="94" fillId="2" borderId="93" xfId="0" applyFont="1" applyFill="1" applyBorder="1" applyAlignment="1">
      <alignment horizontal="center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95" xfId="0" applyFont="1" applyFill="1" applyBorder="1" applyAlignment="1">
      <alignment horizontal="center" vertical="center" wrapText="1"/>
    </xf>
    <xf numFmtId="0" fontId="94" fillId="2" borderId="96" xfId="0" applyFont="1" applyFill="1" applyBorder="1" applyAlignment="1">
      <alignment horizontal="center" vertical="center" wrapText="1"/>
    </xf>
    <xf numFmtId="0" fontId="93" fillId="2" borderId="97" xfId="0" applyFont="1" applyFill="1" applyBorder="1" applyAlignment="1">
      <alignment horizontal="center" vertical="center"/>
    </xf>
    <xf numFmtId="0" fontId="93" fillId="2" borderId="14" xfId="0" applyFont="1" applyFill="1" applyBorder="1" applyAlignment="1">
      <alignment horizontal="center" vertical="center"/>
    </xf>
    <xf numFmtId="0" fontId="94" fillId="2" borderId="98" xfId="0" applyFont="1" applyFill="1" applyBorder="1" applyAlignment="1">
      <alignment horizontal="center" vertical="center" wrapText="1"/>
    </xf>
    <xf numFmtId="0" fontId="94" fillId="2" borderId="14" xfId="0" applyFont="1" applyFill="1" applyBorder="1" applyAlignment="1">
      <alignment horizontal="center" vertical="center" wrapText="1"/>
    </xf>
    <xf numFmtId="0" fontId="94" fillId="2" borderId="99" xfId="0" applyFont="1" applyFill="1" applyBorder="1" applyAlignment="1">
      <alignment horizontal="center" vertical="center" wrapText="1"/>
    </xf>
    <xf numFmtId="0" fontId="95" fillId="2" borderId="97" xfId="0" applyFont="1" applyFill="1" applyBorder="1" applyAlignment="1">
      <alignment horizontal="center" vertical="center" wrapText="1"/>
    </xf>
    <xf numFmtId="0" fontId="94" fillId="2" borderId="100" xfId="0" applyFont="1" applyFill="1" applyBorder="1" applyAlignment="1">
      <alignment horizontal="center" vertical="center" wrapText="1"/>
    </xf>
    <xf numFmtId="0" fontId="95" fillId="2" borderId="14" xfId="0" applyFont="1" applyFill="1" applyBorder="1" applyAlignment="1">
      <alignment horizontal="center" vertical="center" wrapText="1"/>
    </xf>
    <xf numFmtId="0" fontId="95" fillId="2" borderId="100" xfId="0" applyFont="1" applyFill="1" applyBorder="1" applyAlignment="1">
      <alignment horizontal="center" vertical="center" wrapText="1"/>
    </xf>
    <xf numFmtId="0" fontId="93" fillId="2" borderId="101" xfId="0" applyFont="1" applyFill="1" applyBorder="1" applyAlignment="1">
      <alignment horizontal="center" vertical="center"/>
    </xf>
    <xf numFmtId="0" fontId="93" fillId="2" borderId="102" xfId="0" applyFont="1" applyFill="1" applyBorder="1" applyAlignment="1">
      <alignment horizontal="center" vertical="center"/>
    </xf>
    <xf numFmtId="0" fontId="94" fillId="2" borderId="103" xfId="0" applyFont="1" applyFill="1" applyBorder="1" applyAlignment="1">
      <alignment horizontal="center" vertical="center" wrapText="1"/>
    </xf>
    <xf numFmtId="0" fontId="94" fillId="2" borderId="102" xfId="0" applyFont="1" applyFill="1" applyBorder="1" applyAlignment="1">
      <alignment horizontal="center" vertical="center" wrapText="1"/>
    </xf>
    <xf numFmtId="0" fontId="94" fillId="2" borderId="104" xfId="0" applyFont="1" applyFill="1" applyBorder="1" applyAlignment="1">
      <alignment horizontal="center" vertical="center" wrapText="1"/>
    </xf>
    <xf numFmtId="0" fontId="85" fillId="0" borderId="97" xfId="0" applyFont="1" applyBorder="1" applyAlignment="1">
      <alignment horizontal="center"/>
    </xf>
    <xf numFmtId="0" fontId="85" fillId="0" borderId="14" xfId="0" applyFont="1" applyBorder="1">
      <alignment/>
    </xf>
    <xf numFmtId="3" fontId="85" fillId="2" borderId="14" xfId="0" applyNumberFormat="1" applyFont="1" applyFill="1" applyBorder="1">
      <alignment/>
    </xf>
    <xf numFmtId="3" fontId="85" fillId="0" borderId="92" xfId="0" applyNumberFormat="1" applyFont="1" applyBorder="1" applyAlignment="1">
      <alignment horizontal="center"/>
    </xf>
    <xf numFmtId="10" fontId="85" fillId="0" borderId="93" xfId="0" applyNumberFormat="1" applyFont="1" applyBorder="1" applyAlignment="1">
      <alignment horizontal="center"/>
    </xf>
    <xf numFmtId="203" fontId="93" fillId="2" borderId="101" xfId="66" applyNumberFormat="1" applyFont="1" applyFill="1" applyBorder="1" applyAlignment="1">
      <alignment horizontal="center"/>
    </xf>
    <xf numFmtId="203" fontId="93" fillId="2" borderId="102" xfId="66" applyNumberFormat="1" applyFont="1" applyFill="1" applyBorder="1" applyAlignment="1">
      <alignment horizontal="center"/>
    </xf>
    <xf numFmtId="203" fontId="93" fillId="2" borderId="105" xfId="66" applyNumberFormat="1" applyFont="1" applyFill="1" applyBorder="1" applyAlignment="1">
      <alignment horizontal="center"/>
    </xf>
    <xf numFmtId="3" fontId="85" fillId="0" borderId="98" xfId="0" applyNumberFormat="1" applyFont="1" applyBorder="1" applyAlignment="1">
      <alignment horizontal="center"/>
    </xf>
    <xf numFmtId="10" fontId="85" fillId="0" borderId="99" xfId="0" applyNumberFormat="1" applyFont="1" applyBorder="1" applyAlignment="1">
      <alignment horizontal="center"/>
    </xf>
    <xf numFmtId="0" fontId="84" fillId="0" borderId="97" xfId="0" applyFont="1" applyBorder="1" applyAlignment="1">
      <alignment horizontal="right"/>
    </xf>
    <xf numFmtId="0" fontId="84" fillId="0" borderId="14" xfId="0" applyFont="1" applyBorder="1">
      <alignment/>
    </xf>
    <xf numFmtId="3" fontId="84" fillId="0" borderId="14" xfId="0" applyNumberFormat="1" applyFont="1" applyBorder="1">
      <alignment/>
    </xf>
    <xf numFmtId="0" fontId="84" fillId="0" borderId="97" xfId="0" applyFont="1" applyBorder="1" applyAlignment="1">
      <alignment horizontal="center"/>
    </xf>
    <xf numFmtId="10" fontId="85" fillId="0" borderId="106" xfId="0" applyNumberFormat="1" applyFont="1" applyBorder="1" applyAlignment="1">
      <alignment horizontal="center"/>
    </xf>
    <xf numFmtId="3" fontId="85" fillId="2" borderId="14" xfId="0" applyNumberFormat="1" applyFont="1" applyFill="1" applyBorder="1" applyAlignment="1">
      <alignment horizontal="center"/>
    </xf>
    <xf numFmtId="10" fontId="85" fillId="2" borderId="107" xfId="0" applyNumberFormat="1" applyFont="1" applyFill="1" applyBorder="1">
      <alignment/>
    </xf>
    <xf numFmtId="0" fontId="85" fillId="0" borderId="14" xfId="0" applyFont="1" applyBorder="1" applyAlignment="1">
      <alignment horizontal="center"/>
    </xf>
    <xf numFmtId="3" fontId="85" fillId="0" borderId="14" xfId="0" applyNumberFormat="1" applyFont="1" applyBorder="1">
      <alignment/>
    </xf>
    <xf numFmtId="10" fontId="85" fillId="0" borderId="108" xfId="0" applyNumberFormat="1" applyFont="1" applyBorder="1" applyAlignment="1">
      <alignment horizontal="center"/>
    </xf>
    <xf numFmtId="0" fontId="84" fillId="0" borderId="14" xfId="0" applyFont="1" applyBorder="1" applyAlignment="1">
      <alignment horizontal="center"/>
    </xf>
    <xf numFmtId="3" fontId="84" fillId="0" borderId="14" xfId="0" applyNumberFormat="1" applyFont="1" applyBorder="1" applyAlignment="1">
      <alignment horizontal="center"/>
    </xf>
    <xf numFmtId="0" fontId="84" fillId="0" borderId="109" xfId="0" applyFont="1" applyBorder="1" applyAlignment="1">
      <alignment horizontal="right"/>
    </xf>
    <xf numFmtId="0" fontId="84" fillId="0" borderId="110" xfId="0" applyFont="1" applyBorder="1">
      <alignment/>
    </xf>
    <xf numFmtId="3" fontId="84" fillId="0" borderId="110" xfId="0" applyNumberFormat="1" applyFont="1" applyBorder="1">
      <alignment/>
    </xf>
    <xf numFmtId="0" fontId="84" fillId="0" borderId="109" xfId="0" applyFont="1" applyBorder="1">
      <alignment/>
    </xf>
    <xf numFmtId="3" fontId="85" fillId="0" borderId="103" xfId="0" applyNumberFormat="1" applyFont="1" applyBorder="1" applyAlignment="1">
      <alignment horizontal="center"/>
    </xf>
    <xf numFmtId="10" fontId="85" fillId="0" borderId="104" xfId="0" applyNumberFormat="1" applyFont="1" applyBorder="1" applyAlignment="1">
      <alignment horizontal="center"/>
    </xf>
    <xf numFmtId="0" fontId="85" fillId="2" borderId="111" xfId="0" applyFont="1" applyFill="1" applyBorder="1" applyAlignment="1">
      <alignment horizontal="center"/>
    </xf>
    <xf numFmtId="0" fontId="85" fillId="2" borderId="112" xfId="0" applyFont="1" applyFill="1" applyBorder="1" applyAlignment="1">
      <alignment horizontal="center"/>
    </xf>
    <xf numFmtId="3" fontId="85" fillId="2" borderId="112" xfId="0" applyNumberFormat="1" applyFont="1" applyFill="1" applyBorder="1" applyAlignment="1">
      <alignment horizontal="center"/>
    </xf>
    <xf numFmtId="3" fontId="85" fillId="4" borderId="112" xfId="0" applyNumberFormat="1" applyFont="1" applyFill="1" applyBorder="1" applyAlignment="1">
      <alignment horizontal="center"/>
    </xf>
    <xf numFmtId="10" fontId="85" fillId="2" borderId="113" xfId="0" applyNumberFormat="1" applyFont="1" applyFill="1" applyBorder="1">
      <alignment/>
    </xf>
    <xf numFmtId="0" fontId="92" fillId="0" borderId="0" xfId="0" applyFont="1" applyAlignment="1">
      <alignment horizontal="center"/>
    </xf>
    <xf numFmtId="0" fontId="92" fillId="0" borderId="0" xfId="0" applyFont="1">
      <alignment/>
    </xf>
    <xf numFmtId="0" fontId="93" fillId="0" borderId="14" xfId="0" applyFont="1" applyBorder="1" applyAlignment="1">
      <alignment horizontal="center" vertical="center" wrapText="1"/>
    </xf>
    <xf numFmtId="0" fontId="92" fillId="0" borderId="14" xfId="0" applyFont="1" applyBorder="1">
      <alignment/>
    </xf>
    <xf numFmtId="0" fontId="44" fillId="0" borderId="0" xfId="124" applyFont="1" applyAlignment="1">
      <alignment horizontal="center"/>
      <protection/>
    </xf>
    <xf numFmtId="0" fontId="86" fillId="0" borderId="0" xfId="0" applyFont="1">
      <alignment/>
    </xf>
    <xf numFmtId="0" fontId="91" fillId="0" borderId="0" xfId="0" applyFont="1" applyAlignment="1">
      <alignment horizontal="right"/>
    </xf>
    <xf numFmtId="1" fontId="89" fillId="4" borderId="114" xfId="0" applyNumberFormat="1" applyFont="1" applyFill="1" applyBorder="1" applyAlignment="1">
      <alignment horizontal="center" vertical="center"/>
    </xf>
    <xf numFmtId="1" fontId="89" fillId="4" borderId="115" xfId="0" applyNumberFormat="1" applyFont="1" applyFill="1" applyBorder="1" applyAlignment="1">
      <alignment horizontal="center" vertical="center"/>
    </xf>
    <xf numFmtId="1" fontId="89" fillId="4" borderId="116" xfId="0" applyNumberFormat="1" applyFont="1" applyFill="1" applyBorder="1" applyAlignment="1">
      <alignment horizontal="center" vertical="center" wrapText="1"/>
    </xf>
    <xf numFmtId="1" fontId="89" fillId="2" borderId="117" xfId="0" applyNumberFormat="1" applyFont="1" applyFill="1" applyBorder="1">
      <alignment/>
    </xf>
    <xf numFmtId="1" fontId="89" fillId="2" borderId="47" xfId="0" applyNumberFormat="1" applyFont="1" applyFill="1" applyBorder="1">
      <alignment/>
    </xf>
    <xf numFmtId="3" fontId="90" fillId="2" borderId="118" xfId="0" applyNumberFormat="1" applyFont="1" applyFill="1" applyBorder="1">
      <alignment/>
    </xf>
    <xf numFmtId="1" fontId="88" fillId="2" borderId="119" xfId="0" applyNumberFormat="1" applyFont="1" applyFill="1" applyBorder="1" applyAlignment="1">
      <alignment horizontal="center"/>
    </xf>
    <xf numFmtId="1" fontId="88" fillId="2" borderId="98" xfId="0" applyNumberFormat="1" applyFont="1" applyFill="1" applyBorder="1">
      <alignment/>
    </xf>
    <xf numFmtId="3" fontId="86" fillId="2" borderId="120" xfId="0" applyNumberFormat="1" applyFont="1" applyFill="1" applyBorder="1">
      <alignment/>
    </xf>
    <xf numFmtId="1" fontId="87" fillId="2" borderId="119" xfId="0" applyNumberFormat="1" applyFont="1" applyFill="1" applyBorder="1" applyAlignment="1">
      <alignment horizontal="right"/>
    </xf>
    <xf numFmtId="1" fontId="87" fillId="2" borderId="98" xfId="0" applyNumberFormat="1" applyFont="1" applyFill="1" applyBorder="1" applyAlignment="1">
      <alignment horizontal="left" indent="1"/>
    </xf>
    <xf numFmtId="3" fontId="86" fillId="0" borderId="121" xfId="0" applyNumberFormat="1" applyFont="1" applyBorder="1">
      <alignment/>
    </xf>
    <xf numFmtId="1" fontId="87" fillId="2" borderId="122" xfId="0" applyNumberFormat="1" applyFont="1" applyFill="1" applyBorder="1" applyAlignment="1">
      <alignment horizontal="right"/>
    </xf>
    <xf numFmtId="1" fontId="87" fillId="2" borderId="123" xfId="0" applyNumberFormat="1" applyFont="1" applyFill="1" applyBorder="1" applyAlignment="1">
      <alignment horizontal="left" indent="1"/>
    </xf>
    <xf numFmtId="3" fontId="86" fillId="0" borderId="124" xfId="0" applyNumberFormat="1" applyFont="1" applyBorder="1">
      <alignment/>
    </xf>
    <xf numFmtId="3" fontId="86" fillId="0" borderId="125" xfId="0" applyNumberFormat="1" applyFont="1" applyBorder="1">
      <alignment/>
    </xf>
    <xf numFmtId="1" fontId="88" fillId="2" borderId="126" xfId="0" applyNumberFormat="1" applyFont="1" applyFill="1" applyBorder="1" applyAlignment="1">
      <alignment horizontal="center"/>
    </xf>
    <xf numFmtId="1" fontId="88" fillId="2" borderId="110" xfId="0" applyNumberFormat="1" applyFont="1" applyFill="1" applyBorder="1">
      <alignment/>
    </xf>
    <xf numFmtId="3" fontId="86" fillId="2" borderId="127" xfId="0" applyNumberFormat="1" applyFont="1" applyFill="1" applyBorder="1">
      <alignment/>
    </xf>
    <xf numFmtId="1" fontId="89" fillId="12" borderId="128" xfId="0" applyNumberFormat="1" applyFont="1" applyFill="1" applyBorder="1" applyAlignment="1">
      <alignment horizontal="left"/>
    </xf>
    <xf numFmtId="1" fontId="89" fillId="12" borderId="47" xfId="0" applyNumberFormat="1" applyFont="1" applyFill="1" applyBorder="1">
      <alignment/>
    </xf>
    <xf numFmtId="1" fontId="88" fillId="12" borderId="129" xfId="0" applyNumberFormat="1" applyFont="1" applyFill="1" applyBorder="1" applyAlignment="1">
      <alignment horizontal="center"/>
    </xf>
    <xf numFmtId="1" fontId="88" fillId="12" borderId="98" xfId="0" applyNumberFormat="1" applyFont="1" applyFill="1" applyBorder="1">
      <alignment/>
    </xf>
    <xf numFmtId="1" fontId="87" fillId="12" borderId="129" xfId="0" applyNumberFormat="1" applyFont="1" applyFill="1" applyBorder="1" applyAlignment="1">
      <alignment horizontal="right"/>
    </xf>
    <xf numFmtId="1" fontId="87" fillId="12" borderId="98" xfId="0" applyNumberFormat="1" applyFont="1" applyFill="1" applyBorder="1" applyAlignment="1">
      <alignment horizontal="left" indent="1"/>
    </xf>
    <xf numFmtId="1" fontId="87" fillId="12" borderId="130" xfId="0" applyNumberFormat="1" applyFont="1" applyFill="1" applyBorder="1" applyAlignment="1">
      <alignment horizontal="right"/>
    </xf>
    <xf numFmtId="1" fontId="87" fillId="12" borderId="123" xfId="0" applyNumberFormat="1" applyFont="1" applyFill="1" applyBorder="1" applyAlignment="1">
      <alignment horizontal="left" indent="1"/>
    </xf>
    <xf numFmtId="1" fontId="88" fillId="12" borderId="97" xfId="0" applyNumberFormat="1" applyFont="1" applyFill="1" applyBorder="1" applyAlignment="1">
      <alignment horizontal="center"/>
    </xf>
    <xf numFmtId="1" fontId="88" fillId="12" borderId="14" xfId="0" applyNumberFormat="1" applyFont="1" applyFill="1" applyBorder="1">
      <alignment/>
    </xf>
    <xf numFmtId="3" fontId="86" fillId="0" borderId="100" xfId="0" applyNumberFormat="1" applyFont="1" applyBorder="1">
      <alignment/>
    </xf>
    <xf numFmtId="1" fontId="88" fillId="4" borderId="109" xfId="0" applyNumberFormat="1" applyFont="1" applyFill="1" applyBorder="1" applyAlignment="1">
      <alignment horizontal="center"/>
    </xf>
    <xf numFmtId="1" fontId="88" fillId="4" borderId="110" xfId="0" applyNumberFormat="1" applyFont="1" applyFill="1" applyBorder="1">
      <alignment/>
    </xf>
    <xf numFmtId="1" fontId="87" fillId="4" borderId="129" xfId="0" applyNumberFormat="1" applyFont="1" applyFill="1" applyBorder="1" applyAlignment="1">
      <alignment horizontal="right"/>
    </xf>
    <xf numFmtId="1" fontId="87" fillId="4" borderId="98" xfId="0" applyNumberFormat="1" applyFont="1" applyFill="1" applyBorder="1" applyAlignment="1">
      <alignment horizontal="left" indent="1"/>
    </xf>
    <xf numFmtId="1" fontId="87" fillId="4" borderId="131" xfId="0" applyNumberFormat="1" applyFont="1" applyFill="1" applyBorder="1" applyAlignment="1">
      <alignment horizontal="right"/>
    </xf>
    <xf numFmtId="1" fontId="87" fillId="4" borderId="103" xfId="0" applyNumberFormat="1" applyFont="1" applyFill="1" applyBorder="1" applyAlignment="1">
      <alignment horizontal="left" indent="1"/>
    </xf>
    <xf numFmtId="3" fontId="86" fillId="0" borderId="132" xfId="0" applyNumberFormat="1" applyFont="1" applyBorder="1">
      <alignment/>
    </xf>
    <xf numFmtId="0" fontId="85" fillId="0" borderId="0" xfId="0" applyFont="1" applyAlignment="1">
      <alignment horizontal="center"/>
    </xf>
    <xf numFmtId="0" fontId="84" fillId="0" borderId="0" xfId="0" applyFont="1" applyAlignment="1">
      <alignment horizontal="center"/>
    </xf>
  </cellXfs>
  <cellStyles count="182">
    <cellStyle name="Normal" xfId="0" builtinId="0"/>
    <cellStyle name="_ALB content sheet" xfId="1"/>
    <cellStyle name="_ALB_StructPC tables" xfId="2"/>
    <cellStyle name="_Output to team May 12 2008 10pm" xfId="3"/>
    <cellStyle name="_PC Table Summary fror Gramoz May 13 2008" xfId="4"/>
    <cellStyle name="1 indent" xfId="5"/>
    <cellStyle name="2 indents" xfId="6"/>
    <cellStyle name="20% - Accent1" xfId="7"/>
    <cellStyle name="20% - Accent1 2" xfId="8"/>
    <cellStyle name="20% - Accent2" xfId="9"/>
    <cellStyle name="20% - Accent2 2" xfId="10"/>
    <cellStyle name="20% - Accent3" xfId="11"/>
    <cellStyle name="20% - Accent3 2" xfId="12"/>
    <cellStyle name="20% - Accent4" xfId="13"/>
    <cellStyle name="20% - Accent4 2" xfId="14"/>
    <cellStyle name="20% - Accent5" xfId="15"/>
    <cellStyle name="20% - Accent5 2" xfId="16"/>
    <cellStyle name="20% - Accent6" xfId="17"/>
    <cellStyle name="20% - Accent6 2" xfId="18"/>
    <cellStyle name="3 indents" xfId="19"/>
    <cellStyle name="4 indents" xfId="20"/>
    <cellStyle name="40% - Accent1" xfId="21"/>
    <cellStyle name="40% - Accent1 2" xfId="22"/>
    <cellStyle name="40% - Accent2" xfId="23"/>
    <cellStyle name="40% - Accent2 2" xfId="24"/>
    <cellStyle name="40% - Accent3" xfId="25"/>
    <cellStyle name="40% - Accent3 2" xfId="26"/>
    <cellStyle name="40% - Accent4" xfId="27"/>
    <cellStyle name="40% - Accent4 2" xfId="28"/>
    <cellStyle name="40% - Accent5" xfId="29"/>
    <cellStyle name="40% - Accent5 2" xfId="30"/>
    <cellStyle name="40% - Accent6" xfId="31"/>
    <cellStyle name="40% - Accent6 2" xfId="32"/>
    <cellStyle name="5 indents" xfId="33"/>
    <cellStyle name="60% - Accent1" xfId="34"/>
    <cellStyle name="60% - Accent1 2" xfId="35"/>
    <cellStyle name="60% - Accent2" xfId="36"/>
    <cellStyle name="60% - Accent2 2" xfId="37"/>
    <cellStyle name="60% - Accent3" xfId="38"/>
    <cellStyle name="60% - Accent3 2" xfId="39"/>
    <cellStyle name="60% - Accent4" xfId="40"/>
    <cellStyle name="60% - Accent4 2" xfId="41"/>
    <cellStyle name="60% - Accent5" xfId="42"/>
    <cellStyle name="60% - Accent5 2" xfId="43"/>
    <cellStyle name="60% - Accent6" xfId="44"/>
    <cellStyle name="60% - Accent6 2" xfId="45"/>
    <cellStyle name="Accent1" xfId="46"/>
    <cellStyle name="Accent1 2" xfId="47"/>
    <cellStyle name="Accent2" xfId="48"/>
    <cellStyle name="Accent2 2" xfId="49"/>
    <cellStyle name="Accent3" xfId="50"/>
    <cellStyle name="Accent3 2" xfId="51"/>
    <cellStyle name="Accent4" xfId="52"/>
    <cellStyle name="Accent4 2" xfId="53"/>
    <cellStyle name="Accent5" xfId="54"/>
    <cellStyle name="Accent5 2" xfId="55"/>
    <cellStyle name="Accent6" xfId="56"/>
    <cellStyle name="Accent6 2" xfId="57"/>
    <cellStyle name="Bad" xfId="58"/>
    <cellStyle name="Bad 2" xfId="59"/>
    <cellStyle name="BoA" xfId="60"/>
    <cellStyle name="Calculation" xfId="61"/>
    <cellStyle name="Calculation 2" xfId="62"/>
    <cellStyle name="Celkem" xfId="63"/>
    <cellStyle name="Check Cell" xfId="64"/>
    <cellStyle name="Check Cell 2" xfId="65"/>
    <cellStyle name="Comma" xfId="66" builtinId="3"/>
    <cellStyle name="Comma  - Style1" xfId="67"/>
    <cellStyle name="Comma [0]" xfId="68" builtinId="6"/>
    <cellStyle name="Comma(3)" xfId="69"/>
    <cellStyle name="Curren - Style3" xfId="70"/>
    <cellStyle name="Curren - Style4" xfId="71"/>
    <cellStyle name="Currency" xfId="72" builtinId="4"/>
    <cellStyle name="Currency [0]" xfId="73" builtinId="7"/>
    <cellStyle name="Datum" xfId="74"/>
    <cellStyle name="Defl/Infl" xfId="75"/>
    <cellStyle name="Euro" xfId="76"/>
    <cellStyle name="Exogenous" xfId="77"/>
    <cellStyle name="Explanatory Text" xfId="78"/>
    <cellStyle name="Explanatory Text 2" xfId="79"/>
    <cellStyle name="Finanční0" xfId="80"/>
    <cellStyle name="Finanèní0" xfId="81"/>
    <cellStyle name="Good" xfId="82"/>
    <cellStyle name="Good 2" xfId="83"/>
    <cellStyle name="Grey" xfId="84"/>
    <cellStyle name="Heading 1" xfId="85"/>
    <cellStyle name="Heading 1 2" xfId="86"/>
    <cellStyle name="Heading 2" xfId="87"/>
    <cellStyle name="Heading 2 2" xfId="88"/>
    <cellStyle name="Heading 3" xfId="89"/>
    <cellStyle name="Heading 3 2" xfId="90"/>
    <cellStyle name="Heading 4" xfId="91"/>
    <cellStyle name="Heading 4 2" xfId="92"/>
    <cellStyle name="Hipervínculo_IIF" xfId="93"/>
    <cellStyle name="IMF" xfId="94"/>
    <cellStyle name="imf-one decimal" xfId="95"/>
    <cellStyle name="imf-zero decimal" xfId="96"/>
    <cellStyle name="Input" xfId="97"/>
    <cellStyle name="Input [yellow]" xfId="98"/>
    <cellStyle name="Input 2" xfId="99"/>
    <cellStyle name="INSTAT" xfId="100"/>
    <cellStyle name="Label" xfId="101"/>
    <cellStyle name="Linked Cell" xfId="102"/>
    <cellStyle name="Linked Cell 2" xfId="103"/>
    <cellStyle name="Měna0" xfId="104"/>
    <cellStyle name="Millares [0]_BALPROGRAMA2001R" xfId="105"/>
    <cellStyle name="Millares_BALPROGRAMA2001R" xfId="106"/>
    <cellStyle name="Milliers [0]_Encours - Apr rééch" xfId="107"/>
    <cellStyle name="Milliers_Encours - Apr rééch" xfId="108"/>
    <cellStyle name="Mìna0" xfId="109"/>
    <cellStyle name="Model" xfId="110"/>
    <cellStyle name="MoF" xfId="111"/>
    <cellStyle name="Moneda [0]_BALPROGRAMA2001R" xfId="112"/>
    <cellStyle name="Moneda_BALPROGRAMA2001R" xfId="113"/>
    <cellStyle name="Monétaire [0]_Encours - Apr rééch" xfId="114"/>
    <cellStyle name="Monétaire_Encours - Apr rééch" xfId="115"/>
    <cellStyle name="Neutral" xfId="116"/>
    <cellStyle name="Neutral 2" xfId="117"/>
    <cellStyle name="Normal - Style1" xfId="118"/>
    <cellStyle name="Normal - Style2" xfId="119"/>
    <cellStyle name="Normal - Style5" xfId="120"/>
    <cellStyle name="Normal - Style6" xfId="121"/>
    <cellStyle name="Normal - Style7" xfId="122"/>
    <cellStyle name="Normal - Style8" xfId="123"/>
    <cellStyle name="Normal 2" xfId="124"/>
    <cellStyle name="Normal 3" xfId="125"/>
    <cellStyle name="Normal Table" xfId="126"/>
    <cellStyle name="Note" xfId="127"/>
    <cellStyle name="Note 2" xfId="128"/>
    <cellStyle name="Output" xfId="129"/>
    <cellStyle name="Output 2" xfId="130"/>
    <cellStyle name="Output Amounts" xfId="131"/>
    <cellStyle name="Percent" xfId="132" builtinId="5"/>
    <cellStyle name="Percent [2]" xfId="133"/>
    <cellStyle name="Percent 2" xfId="134"/>
    <cellStyle name="percentage difference" xfId="135"/>
    <cellStyle name="percentage difference one decimal" xfId="136"/>
    <cellStyle name="percentage difference zero decimal" xfId="137"/>
    <cellStyle name="Pevný" xfId="138"/>
    <cellStyle name="Presentation" xfId="139"/>
    <cellStyle name="Proj" xfId="140"/>
    <cellStyle name="Publication" xfId="141"/>
    <cellStyle name="STYL1 - Style1" xfId="142"/>
    <cellStyle name="Style 1" xfId="143"/>
    <cellStyle name="Text" xfId="144"/>
    <cellStyle name="Title" xfId="145"/>
    <cellStyle name="Title 2" xfId="146"/>
    <cellStyle name="Total" xfId="147"/>
    <cellStyle name="Total 2" xfId="148"/>
    <cellStyle name="Warning Text" xfId="149"/>
    <cellStyle name="Warning Text 2" xfId="150"/>
    <cellStyle name="WebAnchor1" xfId="151"/>
    <cellStyle name="WebAnchor2" xfId="152"/>
    <cellStyle name="WebAnchor3" xfId="153"/>
    <cellStyle name="WebAnchor4" xfId="154"/>
    <cellStyle name="WebAnchor5" xfId="155"/>
    <cellStyle name="WebAnchor6" xfId="156"/>
    <cellStyle name="WebAnchor7" xfId="157"/>
    <cellStyle name="Webexclude" xfId="158"/>
    <cellStyle name="WebFN" xfId="159"/>
    <cellStyle name="WebFN1" xfId="160"/>
    <cellStyle name="WebFN2" xfId="161"/>
    <cellStyle name="WebFN3" xfId="162"/>
    <cellStyle name="WebFN4" xfId="163"/>
    <cellStyle name="WebHR" xfId="164"/>
    <cellStyle name="WebIndent1" xfId="165"/>
    <cellStyle name="WebIndent1wFN3" xfId="166"/>
    <cellStyle name="WebIndent2" xfId="167"/>
    <cellStyle name="WebNoBR" xfId="168"/>
    <cellStyle name="Záhlaví 1" xfId="169"/>
    <cellStyle name="Záhlaví 2" xfId="170"/>
    <cellStyle name="zero" xfId="171"/>
    <cellStyle name="ДАТА" xfId="172"/>
    <cellStyle name="ДЕНЕЖНЫЙ_BOPENGC" xfId="173"/>
    <cellStyle name="ЗАГОЛОВОК1" xfId="174"/>
    <cellStyle name="ЗАГОЛОВОК2" xfId="175"/>
    <cellStyle name="ИТОГОВЫЙ" xfId="176"/>
    <cellStyle name="Обычный_BOPENGC" xfId="177"/>
    <cellStyle name="ПРОЦЕНТНЫЙ_BOPENGC" xfId="178"/>
    <cellStyle name="ТЕКСТ" xfId="179"/>
    <cellStyle name="ФИКСИРОВАННЫЙ" xfId="180"/>
    <cellStyle name="ФИНАНСОВЫЙ_BOPENGC" xfId="18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2" Type="http://schemas.openxmlformats.org/officeDocument/2006/relationships/worksheet" Target="worksheets/sheet10.xml" /><Relationship Id="rId7" Type="http://schemas.openxmlformats.org/officeDocument/2006/relationships/worksheet" Target="worksheets/sheet5.xml" /><Relationship Id="rId4" Type="http://schemas.openxmlformats.org/officeDocument/2006/relationships/worksheet" Target="worksheets/sheet2.xml" /><Relationship Id="rId45" Type="http://schemas.openxmlformats.org/officeDocument/2006/relationships/externalLink" Target="externalLinks/externalLink28.xml" /><Relationship Id="rId25" Type="http://schemas.openxmlformats.org/officeDocument/2006/relationships/externalLink" Target="externalLinks/externalLink8.xml" /><Relationship Id="rId17" Type="http://schemas.openxmlformats.org/officeDocument/2006/relationships/sharedStrings" Target="sharedStrings.xml" /><Relationship Id="rId42" Type="http://schemas.openxmlformats.org/officeDocument/2006/relationships/externalLink" Target="externalLinks/externalLink25.xml" /><Relationship Id="rId47" Type="http://schemas.openxmlformats.org/officeDocument/2006/relationships/externalLink" Target="externalLinks/externalLink30.xml" /><Relationship Id="rId10" Type="http://schemas.openxmlformats.org/officeDocument/2006/relationships/worksheet" Target="worksheets/sheet8.xml" /><Relationship Id="rId27" Type="http://schemas.openxmlformats.org/officeDocument/2006/relationships/externalLink" Target="externalLinks/externalLink10.xml" /><Relationship Id="rId5" Type="http://schemas.openxmlformats.org/officeDocument/2006/relationships/worksheet" Target="worksheets/sheet3.xml" /><Relationship Id="rId32" Type="http://schemas.openxmlformats.org/officeDocument/2006/relationships/externalLink" Target="externalLinks/externalLink15.xml" /><Relationship Id="rId2" Type="http://schemas.openxmlformats.org/officeDocument/2006/relationships/styles" Target="styles.xml" /><Relationship Id="rId37" Type="http://schemas.openxmlformats.org/officeDocument/2006/relationships/externalLink" Target="externalLinks/externalLink20.xml" /><Relationship Id="rId6" Type="http://schemas.openxmlformats.org/officeDocument/2006/relationships/worksheet" Target="worksheets/sheet4.xml" /><Relationship Id="rId41" Type="http://schemas.openxmlformats.org/officeDocument/2006/relationships/externalLink" Target="externalLinks/externalLink24.xml" /><Relationship Id="rId46" Type="http://schemas.openxmlformats.org/officeDocument/2006/relationships/externalLink" Target="externalLinks/externalLink29.xml" /><Relationship Id="rId21" Type="http://schemas.openxmlformats.org/officeDocument/2006/relationships/externalLink" Target="externalLinks/externalLink4.xml" /><Relationship Id="rId50" Type="http://schemas.openxmlformats.org/officeDocument/2006/relationships/calcChain" Target="calcChain.xml" /><Relationship Id="rId31" Type="http://schemas.openxmlformats.org/officeDocument/2006/relationships/externalLink" Target="externalLinks/externalLink14.xml" /><Relationship Id="rId44" Type="http://schemas.openxmlformats.org/officeDocument/2006/relationships/externalLink" Target="externalLinks/externalLink27.xml" /><Relationship Id="rId43" Type="http://schemas.openxmlformats.org/officeDocument/2006/relationships/externalLink" Target="externalLinks/externalLink26.xml" /><Relationship Id="rId14" Type="http://schemas.openxmlformats.org/officeDocument/2006/relationships/worksheet" Target="worksheets/sheet12.xml" /><Relationship Id="rId13" Type="http://schemas.openxmlformats.org/officeDocument/2006/relationships/worksheet" Target="worksheets/sheet11.xml" /><Relationship Id="rId19" Type="http://schemas.openxmlformats.org/officeDocument/2006/relationships/externalLink" Target="externalLinks/externalLink2.xml" /><Relationship Id="rId48" Type="http://schemas.openxmlformats.org/officeDocument/2006/relationships/externalLink" Target="externalLinks/externalLink31.xml" /><Relationship Id="rId30" Type="http://schemas.openxmlformats.org/officeDocument/2006/relationships/externalLink" Target="externalLinks/externalLink13.xml" /><Relationship Id="rId18" Type="http://schemas.openxmlformats.org/officeDocument/2006/relationships/externalLink" Target="externalLinks/externalLink1.xml" /><Relationship Id="rId34" Type="http://schemas.openxmlformats.org/officeDocument/2006/relationships/externalLink" Target="externalLinks/externalLink17.xml" /><Relationship Id="rId20" Type="http://schemas.openxmlformats.org/officeDocument/2006/relationships/externalLink" Target="externalLinks/externalLink3.xml" /><Relationship Id="rId29" Type="http://schemas.openxmlformats.org/officeDocument/2006/relationships/externalLink" Target="externalLinks/externalLink12.xml" /><Relationship Id="rId38" Type="http://schemas.openxmlformats.org/officeDocument/2006/relationships/externalLink" Target="externalLinks/externalLink21.xml" /><Relationship Id="rId16" Type="http://schemas.openxmlformats.org/officeDocument/2006/relationships/worksheet" Target="worksheets/sheet14.xml" /><Relationship Id="rId15" Type="http://schemas.openxmlformats.org/officeDocument/2006/relationships/worksheet" Target="worksheets/sheet13.xml" /><Relationship Id="rId39" Type="http://schemas.openxmlformats.org/officeDocument/2006/relationships/externalLink" Target="externalLinks/externalLink22.xml" /><Relationship Id="rId40" Type="http://schemas.openxmlformats.org/officeDocument/2006/relationships/externalLink" Target="externalLinks/externalLink23.xml" /><Relationship Id="rId33" Type="http://schemas.openxmlformats.org/officeDocument/2006/relationships/externalLink" Target="externalLinks/externalLink16.xml" /><Relationship Id="rId26" Type="http://schemas.openxmlformats.org/officeDocument/2006/relationships/externalLink" Target="externalLinks/externalLink9.xml" /><Relationship Id="rId35" Type="http://schemas.openxmlformats.org/officeDocument/2006/relationships/externalLink" Target="externalLinks/externalLink18.xml" /><Relationship Id="rId24" Type="http://schemas.openxmlformats.org/officeDocument/2006/relationships/externalLink" Target="externalLinks/externalLink7.xml" /><Relationship Id="rId23" Type="http://schemas.openxmlformats.org/officeDocument/2006/relationships/externalLink" Target="externalLinks/externalLink6.xml" /><Relationship Id="rId22" Type="http://schemas.openxmlformats.org/officeDocument/2006/relationships/externalLink" Target="externalLinks/externalLink5.xml" /><Relationship Id="rId8" Type="http://schemas.openxmlformats.org/officeDocument/2006/relationships/worksheet" Target="worksheets/sheet6.xml" /><Relationship Id="rId3" Type="http://schemas.openxmlformats.org/officeDocument/2006/relationships/worksheet" Target="worksheets/sheet1.xml" /><Relationship Id="rId11" Type="http://schemas.openxmlformats.org/officeDocument/2006/relationships/worksheet" Target="worksheets/sheet9.xml" /><Relationship Id="rId28" Type="http://schemas.openxmlformats.org/officeDocument/2006/relationships/externalLink" Target="externalLinks/externalLink11.xml" /><Relationship Id="rId1" Type="http://schemas.openxmlformats.org/officeDocument/2006/relationships/theme" Target="theme/theme1.xml" /><Relationship Id="rId9" Type="http://schemas.openxmlformats.org/officeDocument/2006/relationships/worksheet" Target="worksheets/sheet7.xml" /><Relationship Id="rId36" Type="http://schemas.openxmlformats.org/officeDocument/2006/relationships/externalLink" Target="externalLinks/externalLink19.xml" /><Relationship Id="rId49" Type="http://schemas.openxmlformats.org/officeDocument/2006/relationships/externalLink" Target="externalLinks/externalLink32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 /></Relationships>
</file>

<file path=xl/externalLinks/_rels/externalLink1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 /></Relationships>
</file>

<file path=xl/externalLinks/_rels/externalLink1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SWN06p\wrs2\eur\system\WRSTAB.XLS" TargetMode="External" /></Relationships>
</file>

<file path=xl/externalLinks/_rels/externalLink1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 /></Relationships>
</file>

<file path=xl/externalLinks/_rels/externalLink1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 /></Relationships>
</file>

<file path=xl/externalLinks/_rels/externalLink1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WIN\TEMP\MFLOW96.XLS" TargetMode="External" /></Relationships>
</file>

<file path=xl/externalLinks/_rels/externalLink1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 /></Relationships>
</file>

<file path=xl/externalLinks/_rels/externalLink1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DATA\O1\ALB\FIS\alfisc.xls" TargetMode="External" /></Relationships>
</file>

<file path=xl/externalLinks/_rels/externalLink1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 /></Relationships>
</file>

<file path=xl/externalLinks/_rels/externalLink1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 /></Relationships>
</file>

<file path=xl/externalLinks/_rels/externalLink1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 /></Relationships>
</file>

<file path=xl/externalLinks/_rels/externalLink20.xml.rels><?xml version="1.0" encoding="UTF-8" standalone="yes"?>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 /></Relationships>
</file>

<file path=xl/externalLinks/_rels/externalLink2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 /></Relationships>
</file>

<file path=xl/externalLinks/_rels/externalLink2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 /></Relationships>
</file>

<file path=xl/externalLinks/_rels/externalLink2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WIN\TEMP\may\russia.xls" TargetMode="External" /></Relationships>
</file>

<file path=xl/externalLinks/_rels/externalLink2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 /></Relationships>
</file>

<file path=xl/externalLinks/_rels/externalLink2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TEMP\BOP9703.XLS" TargetMode="External" /></Relationships>
</file>

<file path=xl/externalLinks/_rels/externalLink2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 /></Relationships>
</file>

<file path=xl/externalLinks/_rels/externalLink2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 /></Relationships>
</file>

<file path=xl/externalLinks/_rels/externalLink2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TEMP\DEBT9703.XLS" TargetMode="External" /></Relationships>
</file>

<file path=xl/externalLinks/_rels/externalLink2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 /></Relationships>
</file>

<file path=xl/externalLinks/_rels/externalLink30.xml.rels><?xml version="1.0" encoding="UTF-8" standalone="yes"?><Relationships xmlns="http://schemas.openxmlformats.org/package/2006/relationships"><Relationship Id="rId1" Type="http://schemas.openxmlformats.org/officeDocument/2006/relationships/externalLinkPath" Target="\My_data\Redi\redi\2005\2005%20buletini%20Korrik%202006\Sample%20Buletini%202005%20Prill_2006.xls" TargetMode="External" /></Relationships>
</file>

<file path=xl/externalLinks/_rels/externalLink3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Proposed%20MOF%20budget.xls" TargetMode="External" /></Relationships>
</file>

<file path=xl/externalLinks/_rels/externalLink32.xml.rels><?xml version="1.0" encoding="UTF-8" standalone="yes"?><Relationships xmlns="http://schemas.openxmlformats.org/package/2006/relationships"><Relationship Id="rId1" Type="http://schemas.openxmlformats.org/officeDocument/2006/relationships/externalLinkPath" Target="\My_data\Redi\redi\2007\File-i%20i%20punes\buletini%202007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ATA2\EUR\000\RWA\AAA\Frame\RwHub.XLS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ATA2\EUR\DATA\US\GEO\MON\GEOINTER.XLS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Moldova\FPmodel2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2002SUPPORT"/>
      <sheetName val="2002"/>
      <sheetName val="2003"/>
    </sheetNames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FSUOUT"/>
      <sheetName val="labels"/>
    </sheetNames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3" Type="http://schemas.openxmlformats.org/officeDocument/2006/relationships/printerSettings" Target="../printerSettings/printerSettings13.bin" /><Relationship Id="rId1" Type="http://schemas.openxmlformats.org/officeDocument/2006/relationships/comments" Target="../comments13.xml" /><Relationship Id="rId2" Type="http://schemas.openxmlformats.org/officeDocument/2006/relationships/vmlDrawing" Target="../drawings/vmlDrawing2.vml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3" Type="http://schemas.openxmlformats.org/officeDocument/2006/relationships/printerSettings" Target="../printerSettings/printerSettings6.bin" /><Relationship Id="rId1" Type="http://schemas.openxmlformats.org/officeDocument/2006/relationships/comments" Target="../comments6.xml" /><Relationship Id="rId2" Type="http://schemas.openxmlformats.org/officeDocument/2006/relationships/vmlDrawing" Target="../drawings/vmlDrawing1.vml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5F3B4E2-52FD-43A2-91E9-88242B5EB9AB}">
  <dimension ref="A1:N30"/>
  <sheetViews>
    <sheetView view="pageBreakPreview" zoomScale="60" zoomScaleNormal="130" workbookViewId="0" topLeftCell="A1">
      <selection pane="topLeft" activeCell="A1" sqref="A1:I30"/>
    </sheetView>
  </sheetViews>
  <sheetFormatPr defaultRowHeight="15.6"/>
  <cols>
    <col min="1" max="1" width="8.85714285714286" style="61"/>
    <col min="2" max="2" width="49.7142857142857" style="61" customWidth="1"/>
    <col min="3" max="3" width="15.7142857142857" style="61" customWidth="1"/>
    <col min="4" max="4" width="16.5714285714286" style="61" customWidth="1"/>
    <col min="5" max="5" width="18" style="61" customWidth="1"/>
    <col min="6" max="6" width="16" style="61" customWidth="1"/>
    <col min="7" max="8" width="16.2857142857143" style="61" customWidth="1"/>
    <col min="9" max="9" width="19.8571428571429" style="61" customWidth="1"/>
    <col min="10" max="11" width="8.85714285714286" style="61"/>
    <col min="12" max="12" width="12.7142857142857" style="61" bestFit="1" customWidth="1"/>
    <col min="13" max="13" width="8.85714285714286" style="61"/>
    <col min="14" max="14" width="12.7142857142857" style="61" bestFit="1" customWidth="1"/>
    <col min="15" max="16384" width="8.85714285714286" style="61"/>
  </cols>
  <sheetData>
    <row r="1" spans="1:9" ht="32.4" customHeight="1">
      <c r="A1" s="66" t="s">
        <v>115</v>
      </c>
      <c r="B1" s="5"/>
      <c r="C1" s="5"/>
      <c r="D1" s="5"/>
      <c r="E1" s="5"/>
      <c r="F1" s="5"/>
      <c r="G1" s="5"/>
      <c r="H1" s="5"/>
      <c r="I1" s="5"/>
    </row>
    <row r="2" spans="1:9" ht="18">
      <c r="A2" s="5"/>
      <c r="B2" s="5"/>
      <c r="C2" s="5"/>
      <c r="D2" s="5"/>
      <c r="E2" s="5"/>
      <c r="F2" s="5"/>
      <c r="G2" s="5"/>
      <c r="H2" s="5"/>
      <c r="I2" s="5"/>
    </row>
    <row r="3" spans="1:9" ht="18">
      <c r="A3" s="67" t="s">
        <v>80</v>
      </c>
      <c r="B3" s="67"/>
      <c r="C3" s="67"/>
      <c r="D3" s="67"/>
      <c r="E3" s="68"/>
      <c r="F3" s="68"/>
      <c r="G3" s="68"/>
      <c r="H3" s="68"/>
      <c r="I3" s="68"/>
    </row>
    <row r="4" spans="1:9" ht="18">
      <c r="A4" s="69"/>
      <c r="B4" s="69" t="s">
        <v>136</v>
      </c>
      <c r="C4" s="70"/>
      <c r="D4" s="71"/>
      <c r="E4" s="71"/>
      <c r="F4" s="71"/>
      <c r="G4" s="71"/>
      <c r="H4" s="71"/>
      <c r="I4" s="71"/>
    </row>
    <row r="5" spans="1:9" ht="18.6" thickBot="1">
      <c r="A5" s="70"/>
      <c r="B5" s="70"/>
      <c r="C5" s="70"/>
      <c r="D5" s="71"/>
      <c r="E5" s="71"/>
      <c r="F5" s="71"/>
      <c r="G5" s="70"/>
      <c r="H5" s="71"/>
      <c r="I5" s="72" t="s">
        <v>0</v>
      </c>
    </row>
    <row r="6" spans="1:9" ht="18">
      <c r="A6" s="73"/>
      <c r="B6" s="74"/>
      <c r="C6" s="74"/>
      <c r="D6" s="75"/>
      <c r="E6" s="75"/>
      <c r="F6" s="75"/>
      <c r="G6" s="75"/>
      <c r="H6" s="75"/>
      <c r="I6" s="76"/>
    </row>
    <row r="7" spans="1:9" ht="34.8">
      <c r="A7" s="77" t="s">
        <v>1</v>
      </c>
      <c r="B7" s="233" t="s">
        <v>113</v>
      </c>
      <c r="C7" s="234"/>
      <c r="D7" s="234"/>
      <c r="E7" s="234"/>
      <c r="F7" s="235"/>
      <c r="G7" s="78" t="s">
        <v>2</v>
      </c>
      <c r="H7" s="211">
        <v>2047001</v>
      </c>
      <c r="I7" s="212"/>
    </row>
    <row r="8" spans="1:9" ht="18">
      <c r="A8" s="79"/>
      <c r="B8" s="80"/>
      <c r="C8" s="80"/>
      <c r="D8" s="81"/>
      <c r="E8" s="81"/>
      <c r="F8" s="81"/>
      <c r="G8" s="81"/>
      <c r="H8" s="82"/>
      <c r="I8" s="83"/>
    </row>
    <row r="9" spans="1:9" ht="17.4">
      <c r="A9" s="213" t="s">
        <v>3</v>
      </c>
      <c r="B9" s="214"/>
      <c r="C9" s="219" t="s">
        <v>88</v>
      </c>
      <c r="D9" s="220"/>
      <c r="E9" s="220"/>
      <c r="F9" s="220"/>
      <c r="G9" s="220"/>
      <c r="H9" s="220"/>
      <c r="I9" s="221"/>
    </row>
    <row r="10" spans="1:9" ht="17.4">
      <c r="A10" s="215"/>
      <c r="B10" s="216"/>
      <c r="C10" s="84" t="s">
        <v>81</v>
      </c>
      <c r="D10" s="84" t="s">
        <v>82</v>
      </c>
      <c r="E10" s="84" t="s">
        <v>83</v>
      </c>
      <c r="F10" s="84" t="s">
        <v>84</v>
      </c>
      <c r="G10" s="84" t="s">
        <v>85</v>
      </c>
      <c r="H10" s="84" t="s">
        <v>86</v>
      </c>
      <c r="I10" s="85" t="s">
        <v>4</v>
      </c>
    </row>
    <row r="11" spans="1:9" ht="17.4">
      <c r="A11" s="217"/>
      <c r="B11" s="218"/>
      <c r="C11" s="86" t="s">
        <v>5</v>
      </c>
      <c r="D11" s="86" t="s">
        <v>6</v>
      </c>
      <c r="E11" s="86" t="s">
        <v>7</v>
      </c>
      <c r="F11" s="86" t="s">
        <v>7</v>
      </c>
      <c r="G11" s="86" t="s">
        <v>7</v>
      </c>
      <c r="H11" s="86" t="s">
        <v>5</v>
      </c>
      <c r="I11" s="209" t="s">
        <v>8</v>
      </c>
    </row>
    <row r="12" spans="1:9" ht="76.8" customHeight="1">
      <c r="A12" s="87">
        <v>0.30</v>
      </c>
      <c r="B12" s="88" t="s">
        <v>9</v>
      </c>
      <c r="C12" s="89" t="s">
        <v>137</v>
      </c>
      <c r="D12" s="89" t="s">
        <v>138</v>
      </c>
      <c r="E12" s="89" t="s">
        <v>139</v>
      </c>
      <c r="F12" s="89" t="s">
        <v>154</v>
      </c>
      <c r="G12" s="89" t="s">
        <v>155</v>
      </c>
      <c r="H12" s="89" t="s">
        <v>156</v>
      </c>
      <c r="I12" s="210"/>
    </row>
    <row r="13" spans="1:10" ht="18">
      <c r="A13" s="90" t="s">
        <v>94</v>
      </c>
      <c r="B13" s="91" t="s">
        <v>118</v>
      </c>
      <c r="C13" s="92">
        <v>61540</v>
      </c>
      <c r="D13" s="92">
        <v>58200</v>
      </c>
      <c r="E13" s="92">
        <v>72006.035999999993</v>
      </c>
      <c r="F13" s="92">
        <v>76670.5</v>
      </c>
      <c r="G13" s="92">
        <v>76670.5</v>
      </c>
      <c r="H13" s="92">
        <v>14651.55</v>
      </c>
      <c r="I13" s="93">
        <f>G13-H13</f>
        <v>62018.949999999997</v>
      </c>
      <c r="J13" s="62"/>
    </row>
    <row r="14" spans="1:10" ht="18">
      <c r="A14" s="90" t="s">
        <v>95</v>
      </c>
      <c r="B14" s="91" t="s">
        <v>119</v>
      </c>
      <c r="C14" s="92">
        <v>5466.0889999999999</v>
      </c>
      <c r="D14" s="92">
        <v>7383</v>
      </c>
      <c r="E14" s="92">
        <v>8643</v>
      </c>
      <c r="F14" s="92">
        <v>8370</v>
      </c>
      <c r="G14" s="92">
        <v>8370</v>
      </c>
      <c r="H14" s="92">
        <v>1485.1410000000001</v>
      </c>
      <c r="I14" s="94">
        <f>G14-H14</f>
        <v>6884.8590000000004</v>
      </c>
      <c r="J14" s="62"/>
    </row>
    <row r="15" spans="1:10" ht="18">
      <c r="A15" s="90" t="s">
        <v>116</v>
      </c>
      <c r="B15" s="91" t="s">
        <v>120</v>
      </c>
      <c r="C15" s="92">
        <v>6543.6769999999997</v>
      </c>
      <c r="D15" s="92">
        <v>49000</v>
      </c>
      <c r="E15" s="92">
        <v>46000</v>
      </c>
      <c r="F15" s="92">
        <f>55000+39850</f>
        <v>94850</v>
      </c>
      <c r="G15" s="92">
        <v>94850</v>
      </c>
      <c r="H15" s="92">
        <v>22354.236000000001</v>
      </c>
      <c r="I15" s="94">
        <f>G15-H15</f>
        <v>72495.763999999996</v>
      </c>
      <c r="J15" s="62"/>
    </row>
    <row r="16" spans="1:11" ht="18">
      <c r="A16" s="90"/>
      <c r="B16" s="91"/>
      <c r="C16" s="92"/>
      <c r="D16" s="92"/>
      <c r="E16" s="92"/>
      <c r="F16" s="92"/>
      <c r="G16" s="92"/>
      <c r="H16" s="92"/>
      <c r="I16" s="93"/>
      <c r="J16" s="62"/>
      <c r="K16" s="63"/>
    </row>
    <row r="17" spans="1:10" ht="18">
      <c r="A17" s="90"/>
      <c r="B17" s="91"/>
      <c r="C17" s="92"/>
      <c r="D17" s="92"/>
      <c r="E17" s="92"/>
      <c r="F17" s="92"/>
      <c r="G17" s="92"/>
      <c r="H17" s="92">
        <v>0</v>
      </c>
      <c r="I17" s="93">
        <f t="shared" si="0" ref="I17:I22">G17-H17</f>
        <v>0</v>
      </c>
      <c r="J17" s="62"/>
    </row>
    <row r="18" spans="1:9" ht="18">
      <c r="A18" s="90"/>
      <c r="B18" s="91"/>
      <c r="C18" s="92"/>
      <c r="D18" s="92"/>
      <c r="E18" s="92"/>
      <c r="F18" s="92"/>
      <c r="G18" s="92"/>
      <c r="H18" s="92"/>
      <c r="I18" s="93">
        <f t="shared" si="0"/>
        <v>0</v>
      </c>
    </row>
    <row r="19" spans="1:9" ht="18">
      <c r="A19" s="90"/>
      <c r="B19" s="91"/>
      <c r="C19" s="92"/>
      <c r="D19" s="92"/>
      <c r="E19" s="92"/>
      <c r="F19" s="92"/>
      <c r="G19" s="92"/>
      <c r="H19" s="92"/>
      <c r="I19" s="93">
        <f t="shared" si="0"/>
        <v>0</v>
      </c>
    </row>
    <row r="20" spans="1:9" ht="18">
      <c r="A20" s="90"/>
      <c r="B20" s="91"/>
      <c r="C20" s="92"/>
      <c r="D20" s="92"/>
      <c r="E20" s="92"/>
      <c r="F20" s="92"/>
      <c r="G20" s="92"/>
      <c r="H20" s="92"/>
      <c r="I20" s="93">
        <f t="shared" si="0"/>
        <v>0</v>
      </c>
    </row>
    <row r="21" spans="1:9" ht="18">
      <c r="A21" s="90"/>
      <c r="B21" s="91"/>
      <c r="C21" s="92"/>
      <c r="D21" s="92"/>
      <c r="E21" s="92"/>
      <c r="F21" s="92"/>
      <c r="G21" s="92"/>
      <c r="H21" s="92"/>
      <c r="I21" s="93">
        <f t="shared" si="0"/>
        <v>0</v>
      </c>
    </row>
    <row r="22" spans="1:14" ht="18">
      <c r="A22" s="90"/>
      <c r="B22" s="91"/>
      <c r="C22" s="92"/>
      <c r="D22" s="92"/>
      <c r="E22" s="92"/>
      <c r="F22" s="92"/>
      <c r="G22" s="92"/>
      <c r="H22" s="92"/>
      <c r="I22" s="93">
        <f t="shared" si="0"/>
        <v>0</v>
      </c>
      <c r="N22" s="63"/>
    </row>
    <row r="23" spans="1:12" ht="18.6" thickBot="1">
      <c r="A23" s="95" t="s">
        <v>10</v>
      </c>
      <c r="B23" s="91" t="s">
        <v>11</v>
      </c>
      <c r="C23" s="92"/>
      <c r="D23" s="92"/>
      <c r="E23" s="92"/>
      <c r="F23" s="92"/>
      <c r="G23" s="92"/>
      <c r="H23" s="92"/>
      <c r="I23" s="93"/>
      <c r="L23" s="63"/>
    </row>
    <row r="24" spans="1:10" ht="18" thickBot="1">
      <c r="A24" s="236" t="s">
        <v>87</v>
      </c>
      <c r="B24" s="237"/>
      <c r="C24" s="96">
        <f t="shared" si="1" ref="C24:I24">C13+C14+C15+C20+C21+C23+C16+C17+C18+C19+C22</f>
        <v>73549.766000000003</v>
      </c>
      <c r="D24" s="96">
        <f t="shared" si="1"/>
        <v>114583</v>
      </c>
      <c r="E24" s="97">
        <f t="shared" si="1"/>
        <v>126649.03599999999</v>
      </c>
      <c r="F24" s="97">
        <f t="shared" si="1"/>
        <v>179890.5</v>
      </c>
      <c r="G24" s="96">
        <f>G13+G14+G15+G20+G21+G23+G16+G17+G18+G19+G22</f>
        <v>179890.5</v>
      </c>
      <c r="H24" s="96">
        <f t="shared" si="1"/>
        <v>38490.926999999996</v>
      </c>
      <c r="I24" s="98">
        <f t="shared" si="1"/>
        <v>141399.57299999997</v>
      </c>
      <c r="J24" s="63"/>
    </row>
    <row r="25" spans="1:9" ht="18.6" thickBot="1">
      <c r="A25" s="231" t="s">
        <v>12</v>
      </c>
      <c r="B25" s="232"/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100"/>
    </row>
    <row r="26" spans="1:9" ht="18">
      <c r="A26" s="70"/>
      <c r="B26" s="70"/>
      <c r="C26" s="70"/>
      <c r="D26" s="71"/>
      <c r="E26" s="71"/>
      <c r="F26" s="101"/>
      <c r="G26" s="71"/>
      <c r="H26" s="71"/>
      <c r="I26" s="71"/>
    </row>
    <row r="27" spans="1:9" ht="18">
      <c r="A27" s="70"/>
      <c r="B27" s="70"/>
      <c r="C27" s="70"/>
      <c r="D27" s="101"/>
      <c r="E27" s="71"/>
      <c r="F27" s="71"/>
      <c r="G27" s="71"/>
      <c r="H27" s="71"/>
      <c r="I27" s="71"/>
    </row>
    <row r="28" spans="1:9" ht="18">
      <c r="A28" s="102"/>
      <c r="B28" s="225" t="s">
        <v>13</v>
      </c>
      <c r="C28" s="226"/>
      <c r="D28" s="103" t="s">
        <v>14</v>
      </c>
      <c r="E28" s="222" t="s">
        <v>117</v>
      </c>
      <c r="F28" s="223"/>
      <c r="G28" s="71"/>
      <c r="H28" s="71"/>
      <c r="I28" s="71"/>
    </row>
    <row r="29" spans="1:9" ht="18">
      <c r="A29" s="102"/>
      <c r="B29" s="227"/>
      <c r="C29" s="228"/>
      <c r="D29" s="103" t="s">
        <v>15</v>
      </c>
      <c r="E29" s="222"/>
      <c r="F29" s="223"/>
      <c r="G29" s="71"/>
      <c r="H29" s="71"/>
      <c r="I29" s="71"/>
    </row>
    <row r="30" spans="1:9" ht="18">
      <c r="A30" s="102"/>
      <c r="B30" s="229"/>
      <c r="C30" s="230"/>
      <c r="D30" s="103" t="s">
        <v>40</v>
      </c>
      <c r="E30" s="224" t="s">
        <v>140</v>
      </c>
      <c r="F30" s="223"/>
      <c r="G30" s="71"/>
      <c r="H30" s="71"/>
      <c r="I30" s="71"/>
    </row>
  </sheetData>
  <sheetProtection/>
  <mergeCells count="11">
    <mergeCell ref="E30:F30"/>
    <mergeCell ref="B28:C30"/>
    <mergeCell ref="A25:B25"/>
    <mergeCell ref="B7:F7"/>
    <mergeCell ref="A24:B24"/>
    <mergeCell ref="I11:I12"/>
    <mergeCell ref="H7:I7"/>
    <mergeCell ref="A9:B11"/>
    <mergeCell ref="C9:I9"/>
    <mergeCell ref="E28:F28"/>
    <mergeCell ref="E29:F29"/>
  </mergeCells>
  <pageMargins left="0.7" right="0.7" top="0.75" bottom="0.75" header="0.3" footer="0.3"/>
  <pageSetup orientation="landscape" paperSize="9" scale="74" r:id="rId1"/>
  <ignoredErrors>
    <ignoredError sqref="C10:I10 A13:A1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582A65F-8FF3-4217-B5A7-A916315CB9AB}">
  <sheetPr>
    <pageSetUpPr fitToPage="1"/>
  </sheetPr>
  <dimension ref="A1:T21"/>
  <sheetViews>
    <sheetView view="pageBreakPreview" zoomScale="60" zoomScaleNormal="100" workbookViewId="0" topLeftCell="A1">
      <selection pane="topLeft" activeCell="A1" sqref="A1:S21"/>
    </sheetView>
  </sheetViews>
  <sheetFormatPr defaultRowHeight="18"/>
  <cols>
    <col min="1" max="1" width="29.8571428571429" style="5" customWidth="1"/>
    <col min="2" max="2" width="91.2857142857143" style="5" customWidth="1"/>
    <col min="3" max="3" width="36.2857142857143" style="5" customWidth="1"/>
    <col min="4" max="4" width="13.5714285714286" style="5" customWidth="1"/>
    <col min="5" max="5" width="35.8571428571429" style="5" customWidth="1"/>
    <col min="6" max="6" width="10.8571428571429" style="5" bestFit="1" customWidth="1"/>
    <col min="7" max="7" width="15.1428571428571" style="5" customWidth="1"/>
    <col min="8" max="8" width="13" style="5" bestFit="1" customWidth="1"/>
    <col min="9" max="9" width="41.2857142857143" style="5" customWidth="1"/>
    <col min="10" max="10" width="9.28571428571429" style="5" bestFit="1" customWidth="1"/>
    <col min="11" max="11" width="13" style="5" bestFit="1" customWidth="1"/>
    <col min="12" max="12" width="17.5714285714286" style="5" customWidth="1"/>
    <col min="13" max="13" width="9.28571428571429" style="5" bestFit="1" customWidth="1"/>
    <col min="14" max="14" width="13.4285714285714" style="5" customWidth="1"/>
    <col min="15" max="15" width="15.1428571428571" style="5" customWidth="1"/>
    <col min="16" max="16" width="14.1428571428571" style="5" customWidth="1"/>
    <col min="17" max="17" width="17.2857142857143" style="5" customWidth="1"/>
    <col min="18" max="18" width="20.8571428571429" style="5" customWidth="1"/>
    <col min="19" max="19" width="13" style="5" customWidth="1"/>
    <col min="20" max="16384" width="8.85714285714286" style="5"/>
  </cols>
  <sheetData>
    <row r="1" spans="1:19" ht="28.2">
      <c r="A1" s="546"/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</row>
    <row r="2" spans="1:19" ht="28.2">
      <c r="A2" s="610" t="s">
        <v>41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2"/>
      <c r="P2" s="612"/>
      <c r="Q2" s="612"/>
      <c r="R2" s="612"/>
      <c r="S2" s="612"/>
    </row>
    <row r="3" spans="1:19" ht="28.2">
      <c r="A3" s="610"/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2"/>
      <c r="P3" s="612"/>
      <c r="Q3" s="612"/>
      <c r="R3" s="612"/>
      <c r="S3" s="612"/>
    </row>
    <row r="4" spans="1:19" ht="28.2">
      <c r="A4" s="613" t="s">
        <v>1</v>
      </c>
      <c r="B4" s="614" t="s">
        <v>112</v>
      </c>
      <c r="C4" s="615" t="s">
        <v>2</v>
      </c>
      <c r="D4" s="615"/>
      <c r="E4" s="616"/>
      <c r="F4" s="616"/>
      <c r="G4" s="616"/>
      <c r="H4" s="616"/>
      <c r="I4" s="616"/>
      <c r="J4" s="616"/>
      <c r="K4" s="617"/>
      <c r="L4" s="617"/>
      <c r="M4" s="617"/>
      <c r="N4" s="617"/>
      <c r="O4" s="546"/>
      <c r="P4" s="546"/>
      <c r="Q4" s="546"/>
      <c r="R4" s="546"/>
      <c r="S4" s="546"/>
    </row>
    <row r="5" spans="1:19" ht="28.2">
      <c r="A5" s="618"/>
      <c r="B5" s="619"/>
      <c r="C5" s="619"/>
      <c r="D5" s="619"/>
      <c r="E5" s="616"/>
      <c r="F5" s="616"/>
      <c r="G5" s="616"/>
      <c r="H5" s="616"/>
      <c r="I5" s="616"/>
      <c r="J5" s="616"/>
      <c r="K5" s="617"/>
      <c r="L5" s="617"/>
      <c r="M5" s="617"/>
      <c r="N5" s="617"/>
      <c r="O5" s="546"/>
      <c r="P5" s="546"/>
      <c r="Q5" s="546"/>
      <c r="R5" s="546"/>
      <c r="S5" s="546"/>
    </row>
    <row r="6" spans="1:19" ht="28.2">
      <c r="A6" s="613" t="s">
        <v>17</v>
      </c>
      <c r="B6" s="614" t="s">
        <v>123</v>
      </c>
      <c r="C6" s="615" t="s">
        <v>18</v>
      </c>
      <c r="D6" s="620"/>
      <c r="E6" s="621"/>
      <c r="F6" s="622"/>
      <c r="G6" s="622"/>
      <c r="H6" s="622"/>
      <c r="I6" s="622"/>
      <c r="J6" s="622"/>
      <c r="K6" s="617"/>
      <c r="L6" s="617"/>
      <c r="M6" s="617"/>
      <c r="N6" s="617"/>
      <c r="O6" s="546"/>
      <c r="P6" s="546"/>
      <c r="Q6" s="546"/>
      <c r="R6" s="546"/>
      <c r="S6" s="546"/>
    </row>
    <row r="7" spans="1:19" ht="28.8" thickBot="1">
      <c r="A7" s="623"/>
      <c r="B7" s="624"/>
      <c r="C7" s="546"/>
      <c r="D7" s="546"/>
      <c r="E7" s="546"/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546"/>
      <c r="Q7" s="546"/>
      <c r="R7" s="546"/>
      <c r="S7" s="546"/>
    </row>
    <row r="8" spans="1:19" ht="28.2" thickBot="1">
      <c r="A8" s="625"/>
      <c r="B8" s="626" t="s">
        <v>0</v>
      </c>
      <c r="C8" s="626"/>
      <c r="D8" s="626"/>
      <c r="E8" s="626"/>
      <c r="F8" s="626" t="s">
        <v>66</v>
      </c>
      <c r="G8" s="626"/>
      <c r="H8" s="626"/>
      <c r="I8" s="626" t="s">
        <v>67</v>
      </c>
      <c r="J8" s="626"/>
      <c r="K8" s="626"/>
      <c r="L8" s="626" t="s">
        <v>68</v>
      </c>
      <c r="M8" s="626"/>
      <c r="N8" s="626"/>
      <c r="O8" s="626" t="s">
        <v>69</v>
      </c>
      <c r="P8" s="627" t="s">
        <v>70</v>
      </c>
      <c r="Q8" s="628"/>
      <c r="R8" s="629"/>
      <c r="S8" s="630" t="s">
        <v>43</v>
      </c>
    </row>
    <row r="9" spans="1:19" ht="18">
      <c r="A9" s="631" t="s">
        <v>71</v>
      </c>
      <c r="B9" s="632" t="s">
        <v>72</v>
      </c>
      <c r="C9" s="633" t="s">
        <v>73</v>
      </c>
      <c r="D9" s="634" t="s">
        <v>315</v>
      </c>
      <c r="E9" s="635" t="s">
        <v>316</v>
      </c>
      <c r="F9" s="636" t="s">
        <v>317</v>
      </c>
      <c r="G9" s="634" t="s">
        <v>318</v>
      </c>
      <c r="H9" s="635" t="s">
        <v>319</v>
      </c>
      <c r="I9" s="636" t="s">
        <v>320</v>
      </c>
      <c r="J9" s="634" t="s">
        <v>321</v>
      </c>
      <c r="K9" s="635" t="s">
        <v>322</v>
      </c>
      <c r="L9" s="636" t="s">
        <v>323</v>
      </c>
      <c r="M9" s="634" t="s">
        <v>324</v>
      </c>
      <c r="N9" s="635" t="s">
        <v>325</v>
      </c>
      <c r="O9" s="636" t="s">
        <v>326</v>
      </c>
      <c r="P9" s="637" t="s">
        <v>74</v>
      </c>
      <c r="Q9" s="638" t="s">
        <v>75</v>
      </c>
      <c r="R9" s="639" t="s">
        <v>76</v>
      </c>
      <c r="S9" s="640"/>
    </row>
    <row r="10" spans="1:19" ht="280.8" customHeight="1">
      <c r="A10" s="641"/>
      <c r="B10" s="642"/>
      <c r="C10" s="643"/>
      <c r="D10" s="644"/>
      <c r="E10" s="645"/>
      <c r="F10" s="646"/>
      <c r="G10" s="644"/>
      <c r="H10" s="645"/>
      <c r="I10" s="646"/>
      <c r="J10" s="644"/>
      <c r="K10" s="645"/>
      <c r="L10" s="646"/>
      <c r="M10" s="644"/>
      <c r="N10" s="645"/>
      <c r="O10" s="646"/>
      <c r="P10" s="647"/>
      <c r="Q10" s="648"/>
      <c r="R10" s="649"/>
      <c r="S10" s="650"/>
    </row>
    <row r="11" spans="1:19" ht="253.8">
      <c r="A11" s="651" t="s">
        <v>77</v>
      </c>
      <c r="B11" s="642" t="s">
        <v>100</v>
      </c>
      <c r="C11" s="652" t="s">
        <v>98</v>
      </c>
      <c r="D11" s="653">
        <v>13</v>
      </c>
      <c r="E11" s="654">
        <v>20966.87</v>
      </c>
      <c r="F11" s="655">
        <f>E11/D11</f>
        <v>1612.8361538461538</v>
      </c>
      <c r="G11" s="653">
        <v>13</v>
      </c>
      <c r="H11" s="654">
        <v>30482</v>
      </c>
      <c r="I11" s="655">
        <f>H11/G11</f>
        <v>2344.7692307692309</v>
      </c>
      <c r="J11" s="653">
        <v>13</v>
      </c>
      <c r="K11" s="654">
        <v>20321.330000000002</v>
      </c>
      <c r="L11" s="655">
        <f>K11/J11</f>
        <v>1563.1792307692308</v>
      </c>
      <c r="M11" s="653">
        <v>13</v>
      </c>
      <c r="N11" s="654">
        <v>17459.52</v>
      </c>
      <c r="O11" s="655">
        <f>N11/M11</f>
        <v>1343.04</v>
      </c>
      <c r="P11" s="653">
        <f>O11-F11</f>
        <v>-269.79615384615386</v>
      </c>
      <c r="Q11" s="656">
        <f>O11-I11</f>
        <v>-1001.729230769231</v>
      </c>
      <c r="R11" s="655">
        <f>O11-L11</f>
        <v>-220.13923076923083</v>
      </c>
      <c r="S11" s="657" t="s">
        <v>327</v>
      </c>
    </row>
    <row r="12" spans="1:19" ht="169.2">
      <c r="A12" s="651" t="s">
        <v>78</v>
      </c>
      <c r="B12" s="642" t="s">
        <v>99</v>
      </c>
      <c r="C12" s="652" t="s">
        <v>98</v>
      </c>
      <c r="D12" s="653">
        <v>13</v>
      </c>
      <c r="E12" s="654">
        <v>34029.46</v>
      </c>
      <c r="F12" s="655">
        <f>E12/D12</f>
        <v>2617.6507692307691</v>
      </c>
      <c r="G12" s="653">
        <v>13</v>
      </c>
      <c r="H12" s="654">
        <v>46188</v>
      </c>
      <c r="I12" s="655">
        <f>H12/G12</f>
        <v>3552.9230769230771</v>
      </c>
      <c r="J12" s="653">
        <v>13</v>
      </c>
      <c r="K12" s="654">
        <v>24458.67</v>
      </c>
      <c r="L12" s="655">
        <f>K12/J12</f>
        <v>1881.4361538461537</v>
      </c>
      <c r="M12" s="653">
        <v>13</v>
      </c>
      <c r="N12" s="654">
        <v>9198.52</v>
      </c>
      <c r="O12" s="655">
        <f>N12/M12</f>
        <v>707.57846153846162</v>
      </c>
      <c r="P12" s="653">
        <f>O12-F12</f>
        <v>-1910.0723076923075</v>
      </c>
      <c r="Q12" s="656">
        <f>O12-I12</f>
        <v>-2845.3446153846153</v>
      </c>
      <c r="R12" s="655">
        <f>O12-L12</f>
        <v>-1173.8576923076921</v>
      </c>
      <c r="S12" s="657" t="s">
        <v>328</v>
      </c>
    </row>
    <row r="13" spans="1:19" ht="193.8" customHeight="1" thickBot="1">
      <c r="A13" s="658" t="s">
        <v>79</v>
      </c>
      <c r="B13" s="659" t="s">
        <v>101</v>
      </c>
      <c r="C13" s="652" t="s">
        <v>122</v>
      </c>
      <c r="D13" s="660">
        <v>3</v>
      </c>
      <c r="E13" s="661">
        <v>6543.68</v>
      </c>
      <c r="F13" s="662">
        <f>E13/D13</f>
        <v>2181.2266666666669</v>
      </c>
      <c r="G13" s="660">
        <v>3</v>
      </c>
      <c r="H13" s="661">
        <v>94850</v>
      </c>
      <c r="I13" s="662">
        <f>H13/G13</f>
        <v>31616.666666666668</v>
      </c>
      <c r="J13" s="660">
        <v>3</v>
      </c>
      <c r="K13" s="661">
        <v>94850</v>
      </c>
      <c r="L13" s="662">
        <f>K13/J13</f>
        <v>31616.666666666668</v>
      </c>
      <c r="M13" s="660">
        <v>3</v>
      </c>
      <c r="N13" s="661">
        <v>42451.057999999997</v>
      </c>
      <c r="O13" s="662">
        <f>N13/M13</f>
        <v>14150.352666666666</v>
      </c>
      <c r="P13" s="660">
        <f>O13-F13</f>
        <v>11969.125999999998</v>
      </c>
      <c r="Q13" s="663">
        <f>O13-I13</f>
        <v>-17466.314000000002</v>
      </c>
      <c r="R13" s="662">
        <f>O13-L13</f>
        <v>-17466.314000000002</v>
      </c>
      <c r="S13" s="657" t="s">
        <v>134</v>
      </c>
    </row>
    <row r="14" spans="1:20" ht="265.8" customHeight="1" thickTop="1">
      <c r="A14" s="651" t="s">
        <v>102</v>
      </c>
      <c r="B14" s="642" t="s">
        <v>104</v>
      </c>
      <c r="C14" s="652" t="s">
        <v>98</v>
      </c>
      <c r="D14" s="653">
        <v>5</v>
      </c>
      <c r="E14" s="654">
        <v>5174.03</v>
      </c>
      <c r="F14" s="655">
        <f>E14/D14</f>
        <v>1034.806</v>
      </c>
      <c r="G14" s="653">
        <v>5</v>
      </c>
      <c r="H14" s="654">
        <v>8130</v>
      </c>
      <c r="I14" s="655">
        <f>H14/G14</f>
        <v>1626</v>
      </c>
      <c r="J14" s="653">
        <v>5</v>
      </c>
      <c r="K14" s="654">
        <f>+H14/12*8</f>
        <v>5420</v>
      </c>
      <c r="L14" s="655">
        <f>K14/J14</f>
        <v>1084</v>
      </c>
      <c r="M14" s="653">
        <v>4</v>
      </c>
      <c r="N14" s="654">
        <v>3576.3870000000002</v>
      </c>
      <c r="O14" s="655">
        <f>N14/M14</f>
        <v>894.09675000000004</v>
      </c>
      <c r="P14" s="653">
        <f>O14-F14</f>
        <v>-140.70925</v>
      </c>
      <c r="Q14" s="656">
        <f>O14-I14</f>
        <v>-731.90324999999996</v>
      </c>
      <c r="R14" s="655">
        <f>O14-L14</f>
        <v>-189.90324999999996</v>
      </c>
      <c r="S14" s="657" t="s">
        <v>327</v>
      </c>
      <c r="T14" s="6"/>
    </row>
    <row r="15" spans="1:19" ht="247.2" customHeight="1">
      <c r="A15" s="651" t="s">
        <v>103</v>
      </c>
      <c r="B15" s="642" t="s">
        <v>105</v>
      </c>
      <c r="C15" s="652" t="s">
        <v>98</v>
      </c>
      <c r="D15" s="653">
        <v>5</v>
      </c>
      <c r="E15" s="654">
        <v>292.06</v>
      </c>
      <c r="F15" s="655">
        <f>E15/D15</f>
        <v>58.411999999999999</v>
      </c>
      <c r="G15" s="653">
        <v>5</v>
      </c>
      <c r="H15" s="654">
        <v>240</v>
      </c>
      <c r="I15" s="655">
        <f>H15/G15</f>
        <v>48</v>
      </c>
      <c r="J15" s="653">
        <v>5</v>
      </c>
      <c r="K15" s="654">
        <f>+H15/12*8</f>
        <v>160</v>
      </c>
      <c r="L15" s="655">
        <f>K15/J15</f>
        <v>32</v>
      </c>
      <c r="M15" s="653">
        <v>4</v>
      </c>
      <c r="N15" s="654">
        <v>21.39</v>
      </c>
      <c r="O15" s="655">
        <f>N15/M15</f>
        <v>5.3475000000000001</v>
      </c>
      <c r="P15" s="653">
        <f>O15-F15</f>
        <v>-53.064499999999995</v>
      </c>
      <c r="Q15" s="656">
        <f>O15-I15</f>
        <v>-42.652500000000003</v>
      </c>
      <c r="R15" s="655">
        <f>O15-L15</f>
        <v>-26.6525</v>
      </c>
      <c r="S15" s="657" t="s">
        <v>327</v>
      </c>
    </row>
    <row r="16" spans="1:19" ht="28.2">
      <c r="A16" s="546"/>
      <c r="B16" s="664"/>
      <c r="C16" s="546"/>
      <c r="D16" s="546"/>
      <c r="E16" s="546"/>
      <c r="F16" s="546"/>
      <c r="G16" s="546"/>
      <c r="H16" s="546"/>
      <c r="I16" s="546"/>
      <c r="J16" s="546"/>
      <c r="K16" s="546"/>
      <c r="L16" s="546"/>
      <c r="M16" s="546"/>
      <c r="N16" s="546"/>
      <c r="O16" s="546"/>
      <c r="P16" s="546"/>
      <c r="Q16" s="546"/>
      <c r="R16" s="546"/>
      <c r="S16" s="546"/>
    </row>
    <row r="17" spans="1:19" ht="28.2">
      <c r="A17" s="546"/>
      <c r="B17" s="664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</row>
    <row r="18" spans="1:19" ht="28.2">
      <c r="A18" s="546"/>
      <c r="B18" s="664"/>
      <c r="C18" s="546"/>
      <c r="D18" s="546"/>
      <c r="E18" s="546"/>
      <c r="F18" s="546"/>
      <c r="G18" s="546"/>
      <c r="H18" s="546"/>
      <c r="I18" s="546"/>
      <c r="J18" s="546"/>
      <c r="K18" s="546"/>
      <c r="L18" s="546"/>
      <c r="M18" s="546"/>
      <c r="N18" s="546"/>
      <c r="O18" s="546"/>
      <c r="P18" s="546"/>
      <c r="Q18" s="546"/>
      <c r="R18" s="546"/>
      <c r="S18" s="546"/>
    </row>
    <row r="19" spans="1:19" ht="39.6" customHeight="1">
      <c r="A19" s="665" t="s">
        <v>38</v>
      </c>
      <c r="B19" s="666"/>
      <c r="C19" s="667" t="s">
        <v>14</v>
      </c>
      <c r="D19" s="668" t="s">
        <v>117</v>
      </c>
      <c r="E19" s="669"/>
      <c r="F19" s="670" t="s">
        <v>13</v>
      </c>
      <c r="G19" s="667" t="s">
        <v>14</v>
      </c>
      <c r="H19" s="668" t="s">
        <v>117</v>
      </c>
      <c r="I19" s="669"/>
      <c r="J19" s="546"/>
      <c r="K19" s="546"/>
      <c r="L19" s="546"/>
      <c r="M19" s="546"/>
      <c r="N19" s="546"/>
      <c r="O19" s="546"/>
      <c r="P19" s="546"/>
      <c r="Q19" s="546"/>
      <c r="R19" s="546"/>
      <c r="S19" s="546"/>
    </row>
    <row r="20" spans="1:19" ht="46.5" customHeight="1" thickBot="1">
      <c r="A20" s="671"/>
      <c r="B20" s="672"/>
      <c r="C20" s="667" t="s">
        <v>15</v>
      </c>
      <c r="D20" s="668"/>
      <c r="E20" s="669"/>
      <c r="F20" s="673"/>
      <c r="G20" s="667" t="s">
        <v>15</v>
      </c>
      <c r="H20" s="668"/>
      <c r="I20" s="669"/>
      <c r="J20" s="546"/>
      <c r="K20" s="546"/>
      <c r="L20" s="546"/>
      <c r="M20" s="546"/>
      <c r="N20" s="546"/>
      <c r="O20" s="546"/>
      <c r="P20" s="546"/>
      <c r="Q20" s="546"/>
      <c r="R20" s="546"/>
      <c r="S20" s="546"/>
    </row>
    <row r="21" spans="1:19" ht="141.45" customHeight="1" thickBot="1">
      <c r="A21" s="674"/>
      <c r="B21" s="675"/>
      <c r="C21" s="676" t="s">
        <v>40</v>
      </c>
      <c r="D21" s="677">
        <v>45939</v>
      </c>
      <c r="E21" s="558"/>
      <c r="F21" s="678"/>
      <c r="G21" s="676" t="s">
        <v>40</v>
      </c>
      <c r="H21" s="677">
        <v>45939</v>
      </c>
      <c r="I21" s="558"/>
      <c r="J21" s="546"/>
      <c r="K21" s="546"/>
      <c r="L21" s="546"/>
      <c r="M21" s="546"/>
      <c r="N21" s="546"/>
      <c r="O21" s="546"/>
      <c r="P21" s="546"/>
      <c r="Q21" s="546"/>
      <c r="R21" s="546"/>
      <c r="S21" s="546"/>
    </row>
  </sheetData>
  <sheetProtection/>
  <mergeCells count="29">
    <mergeCell ref="P9:P10"/>
    <mergeCell ref="F9:F10"/>
    <mergeCell ref="H20:I20"/>
    <mergeCell ref="A7:B7"/>
    <mergeCell ref="P8:R8"/>
    <mergeCell ref="R9:R10"/>
    <mergeCell ref="H9:H10"/>
    <mergeCell ref="I9:I10"/>
    <mergeCell ref="J9:J10"/>
    <mergeCell ref="N9:N10"/>
    <mergeCell ref="S8:S10"/>
    <mergeCell ref="A9:A10"/>
    <mergeCell ref="B9:B10"/>
    <mergeCell ref="C9:C10"/>
    <mergeCell ref="D9:D10"/>
    <mergeCell ref="E9:E10"/>
    <mergeCell ref="Q9:Q10"/>
    <mergeCell ref="G9:G10"/>
    <mergeCell ref="O9:O10"/>
    <mergeCell ref="L9:L10"/>
    <mergeCell ref="M9:M10"/>
    <mergeCell ref="A19:B21"/>
    <mergeCell ref="D19:E19"/>
    <mergeCell ref="F19:F21"/>
    <mergeCell ref="H19:I19"/>
    <mergeCell ref="D20:E20"/>
    <mergeCell ref="D21:E21"/>
    <mergeCell ref="H21:I21"/>
    <mergeCell ref="K9:K10"/>
  </mergeCells>
  <pageMargins left="0.7" right="0.7" top="0.75" bottom="0.75" header="0.3" footer="0.3"/>
  <pageSetup fitToWidth="0" orientation="landscape" paperSize="9" scale="24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146959D-B832-48B1-A130-ECDF4C0DB9AB}">
  <sheetPr>
    <pageSetUpPr fitToPage="1"/>
  </sheetPr>
  <dimension ref="A1:R20"/>
  <sheetViews>
    <sheetView view="pageBreakPreview" zoomScale="60" zoomScaleNormal="100" workbookViewId="0" topLeftCell="A13">
      <selection pane="topLeft" activeCell="A1" sqref="A1:K20"/>
    </sheetView>
  </sheetViews>
  <sheetFormatPr defaultColWidth="18.4447544642857" defaultRowHeight="21"/>
  <cols>
    <col min="1" max="16384" width="18.4285714285714" style="107"/>
  </cols>
  <sheetData>
    <row r="1" spans="1:1" ht="21">
      <c r="A1" s="125" t="s">
        <v>115</v>
      </c>
    </row>
    <row r="2" spans="1:7" ht="21">
      <c r="A2" s="7" t="s">
        <v>91</v>
      </c>
      <c r="B2" s="7"/>
      <c r="C2" s="7"/>
      <c r="D2" s="7"/>
      <c r="E2" s="7"/>
      <c r="F2" s="7"/>
      <c r="G2" s="7"/>
    </row>
    <row r="4" spans="1:18" ht="21">
      <c r="A4" s="401" t="s">
        <v>329</v>
      </c>
      <c r="B4" s="401"/>
      <c r="C4" s="401"/>
      <c r="D4" s="399"/>
      <c r="E4" s="399"/>
      <c r="F4" s="400"/>
      <c r="G4" s="400"/>
      <c r="H4" s="399"/>
      <c r="I4" s="399"/>
      <c r="J4" s="399"/>
      <c r="K4" s="399"/>
      <c r="L4" s="399"/>
      <c r="M4" s="399"/>
      <c r="N4" s="399"/>
      <c r="O4" s="399"/>
      <c r="P4" s="399"/>
      <c r="Q4" s="400"/>
      <c r="R4" s="400"/>
    </row>
    <row r="5" ht="21.6" thickBot="1"/>
    <row r="6" spans="1:10" ht="40.8">
      <c r="A6" s="181" t="s">
        <v>18</v>
      </c>
      <c r="B6" s="182"/>
      <c r="C6" s="183" t="s">
        <v>42</v>
      </c>
      <c r="D6" s="396"/>
      <c r="E6" s="397"/>
      <c r="F6" s="397"/>
      <c r="G6" s="397"/>
      <c r="H6" s="397"/>
      <c r="I6" s="398"/>
      <c r="J6" s="184" t="s">
        <v>43</v>
      </c>
    </row>
    <row r="7" spans="1:10" ht="240" customHeight="1">
      <c r="A7" s="11" t="s">
        <v>44</v>
      </c>
      <c r="B7" s="12" t="s">
        <v>106</v>
      </c>
      <c r="C7" s="185"/>
      <c r="D7" s="8"/>
      <c r="E7" s="9"/>
      <c r="F7" s="9"/>
      <c r="G7" s="9"/>
      <c r="H7" s="9"/>
      <c r="I7" s="10"/>
      <c r="J7" s="186" t="s">
        <v>16</v>
      </c>
    </row>
    <row r="8" spans="1:10" ht="21">
      <c r="A8" s="11"/>
      <c r="B8" s="12"/>
      <c r="C8" s="12"/>
      <c r="D8" s="402" t="s">
        <v>45</v>
      </c>
      <c r="E8" s="402"/>
      <c r="F8" s="402"/>
      <c r="G8" s="402"/>
      <c r="H8" s="402"/>
      <c r="I8" s="402"/>
      <c r="J8" s="186" t="s">
        <v>16</v>
      </c>
    </row>
    <row r="9" spans="1:10" ht="148.8" customHeight="1">
      <c r="A9" s="416" t="s">
        <v>330</v>
      </c>
      <c r="B9" s="417"/>
      <c r="C9" s="12" t="s">
        <v>52</v>
      </c>
      <c r="D9" s="15" t="s">
        <v>331</v>
      </c>
      <c r="E9" s="11" t="s">
        <v>46</v>
      </c>
      <c r="F9" s="12" t="s">
        <v>47</v>
      </c>
      <c r="G9" s="12" t="s">
        <v>48</v>
      </c>
      <c r="H9" s="16" t="s">
        <v>332</v>
      </c>
      <c r="I9" s="13" t="s">
        <v>49</v>
      </c>
      <c r="J9" s="14"/>
    </row>
    <row r="10" spans="1:10" ht="184.8" customHeight="1">
      <c r="A10" s="187" t="s">
        <v>50</v>
      </c>
      <c r="B10" s="185" t="s">
        <v>107</v>
      </c>
      <c r="C10" s="185" t="s">
        <v>124</v>
      </c>
      <c r="D10" s="15"/>
      <c r="E10" s="11"/>
      <c r="F10" s="12"/>
      <c r="G10" s="15"/>
      <c r="H10" s="16"/>
      <c r="I10" s="17"/>
      <c r="J10" s="188" t="s">
        <v>16</v>
      </c>
    </row>
    <row r="11" spans="1:10" ht="234.3" customHeight="1">
      <c r="A11" s="187"/>
      <c r="B11" s="185" t="s">
        <v>97</v>
      </c>
      <c r="C11" s="185"/>
      <c r="D11" s="185" t="s">
        <v>100</v>
      </c>
      <c r="E11" s="189">
        <v>20966.87</v>
      </c>
      <c r="F11" s="19">
        <v>23004</v>
      </c>
      <c r="G11" s="19">
        <v>30482</v>
      </c>
      <c r="H11" s="190">
        <v>17459.52</v>
      </c>
      <c r="I11" s="191">
        <f>H11/G11</f>
        <v>0.57278131356210227</v>
      </c>
      <c r="J11" s="188" t="s">
        <v>16</v>
      </c>
    </row>
    <row r="12" spans="1:10" ht="194.4" customHeight="1">
      <c r="A12" s="192"/>
      <c r="B12" s="193" t="s">
        <v>108</v>
      </c>
      <c r="C12" s="12"/>
      <c r="D12" s="193" t="s">
        <v>99</v>
      </c>
      <c r="E12" s="194">
        <v>34029.46</v>
      </c>
      <c r="F12" s="19">
        <v>67149.75</v>
      </c>
      <c r="G12" s="19">
        <v>46188</v>
      </c>
      <c r="H12" s="194">
        <v>9198.5169999999998</v>
      </c>
      <c r="I12" s="195">
        <f>H12/G12</f>
        <v>0.19915382783406946</v>
      </c>
      <c r="J12" s="196"/>
    </row>
    <row r="13" spans="1:10" ht="163.2">
      <c r="A13" s="192" t="s">
        <v>127</v>
      </c>
      <c r="B13" s="193" t="s">
        <v>109</v>
      </c>
      <c r="C13" s="12" t="s">
        <v>126</v>
      </c>
      <c r="D13" s="193" t="s">
        <v>101</v>
      </c>
      <c r="E13" s="194">
        <v>6543.68</v>
      </c>
      <c r="F13" s="19">
        <v>46000</v>
      </c>
      <c r="G13" s="19">
        <v>94850</v>
      </c>
      <c r="H13" s="194">
        <v>42451.057999999997</v>
      </c>
      <c r="I13" s="195">
        <f>H13/G13</f>
        <v>0.44755991565629938</v>
      </c>
      <c r="J13" s="197" t="s">
        <v>135</v>
      </c>
    </row>
    <row r="14" spans="1:10" ht="77.4" customHeight="1">
      <c r="A14" s="187" t="s">
        <v>51</v>
      </c>
      <c r="B14" s="12" t="s">
        <v>110</v>
      </c>
      <c r="C14" s="185" t="s">
        <v>125</v>
      </c>
      <c r="D14" s="15"/>
      <c r="E14" s="18"/>
      <c r="F14" s="19"/>
      <c r="G14" s="20"/>
      <c r="H14" s="21"/>
      <c r="I14" s="22"/>
      <c r="J14" s="188" t="s">
        <v>16</v>
      </c>
    </row>
    <row r="15" spans="1:10" ht="222.6" customHeight="1">
      <c r="A15" s="198"/>
      <c r="B15" s="185" t="s">
        <v>97</v>
      </c>
      <c r="C15" s="12" t="s">
        <v>16</v>
      </c>
      <c r="D15" s="185" t="s">
        <v>104</v>
      </c>
      <c r="E15" s="18">
        <v>5174</v>
      </c>
      <c r="F15" s="19">
        <v>8403</v>
      </c>
      <c r="G15" s="20">
        <v>8130</v>
      </c>
      <c r="H15" s="21">
        <v>3576.3870000000002</v>
      </c>
      <c r="I15" s="191">
        <f>H15/G15</f>
        <v>0.43990000000000001</v>
      </c>
      <c r="J15" s="188" t="s">
        <v>16</v>
      </c>
    </row>
    <row r="16" spans="1:10" ht="204.9" customHeight="1">
      <c r="A16" s="187"/>
      <c r="B16" s="185" t="s">
        <v>111</v>
      </c>
      <c r="C16" s="12" t="s">
        <v>16</v>
      </c>
      <c r="D16" s="185" t="s">
        <v>105</v>
      </c>
      <c r="E16" s="18">
        <v>292</v>
      </c>
      <c r="F16" s="19">
        <v>240</v>
      </c>
      <c r="G16" s="20">
        <v>240</v>
      </c>
      <c r="H16" s="21">
        <v>21.39</v>
      </c>
      <c r="I16" s="191">
        <f>H16/G16</f>
        <v>0.089124999999999996</v>
      </c>
      <c r="J16" s="188" t="s">
        <v>16</v>
      </c>
    </row>
    <row r="18" spans="1:9" ht="21">
      <c r="A18" s="403" t="s">
        <v>38</v>
      </c>
      <c r="B18" s="404"/>
      <c r="C18" s="23" t="s">
        <v>14</v>
      </c>
      <c r="D18" s="409" t="s">
        <v>117</v>
      </c>
      <c r="E18" s="410"/>
      <c r="F18" s="411" t="s">
        <v>13</v>
      </c>
      <c r="G18" s="23" t="s">
        <v>14</v>
      </c>
      <c r="H18" s="409" t="s">
        <v>117</v>
      </c>
      <c r="I18" s="410"/>
    </row>
    <row r="19" spans="1:9" ht="57.6" customHeight="1" thickBot="1">
      <c r="A19" s="405"/>
      <c r="B19" s="406"/>
      <c r="C19" s="23" t="s">
        <v>15</v>
      </c>
      <c r="D19" s="409"/>
      <c r="E19" s="410"/>
      <c r="F19" s="412"/>
      <c r="G19" s="23" t="s">
        <v>15</v>
      </c>
      <c r="H19" s="409"/>
      <c r="I19" s="410"/>
    </row>
    <row r="20" spans="1:9" ht="57" customHeight="1" thickBot="1">
      <c r="A20" s="407"/>
      <c r="B20" s="408"/>
      <c r="C20" s="23" t="s">
        <v>40</v>
      </c>
      <c r="D20" s="414">
        <v>45939</v>
      </c>
      <c r="E20" s="415"/>
      <c r="F20" s="413"/>
      <c r="G20" s="23" t="s">
        <v>40</v>
      </c>
      <c r="H20" s="414">
        <v>45939</v>
      </c>
      <c r="I20" s="415"/>
    </row>
  </sheetData>
  <sheetProtection/>
  <mergeCells count="19">
    <mergeCell ref="D8:I8"/>
    <mergeCell ref="A18:B20"/>
    <mergeCell ref="D18:E18"/>
    <mergeCell ref="F18:F20"/>
    <mergeCell ref="H18:I18"/>
    <mergeCell ref="D19:E19"/>
    <mergeCell ref="H19:I19"/>
    <mergeCell ref="D20:E20"/>
    <mergeCell ref="H20:I20"/>
    <mergeCell ref="A9:B9"/>
    <mergeCell ref="D6:I6"/>
    <mergeCell ref="L4:M4"/>
    <mergeCell ref="N4:O4"/>
    <mergeCell ref="Q4:R4"/>
    <mergeCell ref="A4:C4"/>
    <mergeCell ref="D4:E4"/>
    <mergeCell ref="F4:G4"/>
    <mergeCell ref="H4:I4"/>
    <mergeCell ref="J4:K4"/>
  </mergeCells>
  <pageMargins left="0.7" right="0.7" top="0.75" bottom="0.75" header="0.3" footer="0.3"/>
  <pageSetup fitToWidth="0" orientation="portrait" paperSize="9" scale="36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517DDCE-EFAC-48DE-8DD4-9B387AC0B9AB}">
  <dimension ref="A1:L28"/>
  <sheetViews>
    <sheetView view="pageBreakPreview" zoomScale="60" zoomScaleNormal="100" workbookViewId="0" topLeftCell="A13">
      <selection pane="topLeft" activeCell="A1" sqref="A1:K28"/>
    </sheetView>
  </sheetViews>
  <sheetFormatPr defaultColWidth="13.2220982142857" defaultRowHeight="14.4"/>
  <cols>
    <col min="1" max="1" width="13.2857142857143" customWidth="1"/>
    <col min="2" max="2" width="34.2857142857143" customWidth="1"/>
    <col min="3" max="3" width="16.5714285714286" customWidth="1"/>
    <col min="4" max="4" width="13.2857142857143" customWidth="1"/>
    <col min="5" max="5" width="17.2857142857143" customWidth="1"/>
    <col min="6" max="6" width="13.2857142857143" customWidth="1"/>
    <col min="7" max="7" width="16.7142857142857" customWidth="1"/>
    <col min="8" max="8" width="13.2857142857143" customWidth="1"/>
    <col min="9" max="9" width="16.2857142857143" customWidth="1"/>
    <col min="10" max="10" width="13.2857142857143" style="4" customWidth="1"/>
    <col min="11" max="16384" width="13.2857142857143"/>
  </cols>
  <sheetData>
    <row r="1" spans="1:12" ht="21">
      <c r="A1" s="7" t="s">
        <v>53</v>
      </c>
      <c r="B1" s="25"/>
      <c r="C1" s="26"/>
      <c r="D1" s="25"/>
      <c r="E1" s="25"/>
      <c r="F1" s="25"/>
      <c r="G1" s="27"/>
      <c r="H1" s="27"/>
      <c r="I1" s="27"/>
      <c r="J1" s="28"/>
      <c r="K1" s="25"/>
      <c r="L1" s="1"/>
    </row>
    <row r="2" spans="1:12" ht="21">
      <c r="A2" s="29" t="s">
        <v>54</v>
      </c>
      <c r="B2" s="30"/>
      <c r="C2" s="29"/>
      <c r="D2" s="30"/>
      <c r="E2" s="30"/>
      <c r="F2" s="30"/>
      <c r="G2" s="31"/>
      <c r="H2" s="31"/>
      <c r="I2" s="31"/>
      <c r="J2" s="32"/>
      <c r="K2" s="30"/>
      <c r="L2" s="2"/>
    </row>
    <row r="3" spans="1:12" ht="7.5" customHeight="1" thickBot="1">
      <c r="A3" s="33"/>
      <c r="B3" s="33"/>
      <c r="C3" s="34"/>
      <c r="D3" s="33"/>
      <c r="E3" s="34"/>
      <c r="F3" s="34"/>
      <c r="G3" s="35"/>
      <c r="H3" s="35"/>
      <c r="I3" s="35"/>
      <c r="J3" s="36"/>
      <c r="K3" s="33"/>
      <c r="L3" s="3"/>
    </row>
    <row r="4" spans="1:12" ht="61.2">
      <c r="A4" s="420" t="s">
        <v>55</v>
      </c>
      <c r="B4" s="423" t="s">
        <v>56</v>
      </c>
      <c r="C4" s="423" t="s">
        <v>57</v>
      </c>
      <c r="D4" s="423" t="s">
        <v>58</v>
      </c>
      <c r="E4" s="423" t="s">
        <v>59</v>
      </c>
      <c r="F4" s="423" t="s">
        <v>131</v>
      </c>
      <c r="G4" s="423" t="s">
        <v>172</v>
      </c>
      <c r="H4" s="423" t="s">
        <v>60</v>
      </c>
      <c r="I4" s="423" t="s">
        <v>333</v>
      </c>
      <c r="J4" s="423" t="s">
        <v>61</v>
      </c>
      <c r="K4" s="426" t="s">
        <v>43</v>
      </c>
      <c r="L4" s="3"/>
    </row>
    <row r="5" spans="1:12" ht="20.4">
      <c r="A5" s="421"/>
      <c r="B5" s="421"/>
      <c r="C5" s="421" t="s">
        <v>62</v>
      </c>
      <c r="D5" s="421" t="s">
        <v>63</v>
      </c>
      <c r="E5" s="421" t="s">
        <v>63</v>
      </c>
      <c r="F5" s="421" t="s">
        <v>64</v>
      </c>
      <c r="G5" s="421"/>
      <c r="H5" s="421"/>
      <c r="I5" s="421"/>
      <c r="J5" s="421"/>
      <c r="K5" s="427"/>
      <c r="L5" s="3"/>
    </row>
    <row r="6" spans="1:12" ht="118.8" customHeight="1" thickBot="1">
      <c r="A6" s="422"/>
      <c r="B6" s="422"/>
      <c r="C6" s="422" t="s">
        <v>65</v>
      </c>
      <c r="D6" s="422" t="s">
        <v>65</v>
      </c>
      <c r="E6" s="422" t="s">
        <v>65</v>
      </c>
      <c r="F6" s="422"/>
      <c r="G6" s="422"/>
      <c r="H6" s="422"/>
      <c r="I6" s="422"/>
      <c r="J6" s="422"/>
      <c r="K6" s="428"/>
      <c r="L6" s="3"/>
    </row>
    <row r="7" spans="1:12" ht="205.8" customHeight="1">
      <c r="A7" s="203" t="s">
        <v>163</v>
      </c>
      <c r="B7" s="40" t="s">
        <v>165</v>
      </c>
      <c r="C7" s="41"/>
      <c r="D7" s="42"/>
      <c r="E7" s="43"/>
      <c r="F7" s="41">
        <v>46000</v>
      </c>
      <c r="G7" s="41">
        <v>55000</v>
      </c>
      <c r="H7" s="41"/>
      <c r="I7" s="41">
        <v>2619.4189999999999</v>
      </c>
      <c r="J7" s="44">
        <f>+I7/G7</f>
        <v>0.047625799999999996</v>
      </c>
      <c r="K7" s="45" t="s">
        <v>132</v>
      </c>
      <c r="L7" s="3"/>
    </row>
    <row r="8" spans="1:12" ht="126.6" customHeight="1">
      <c r="A8" s="204" t="s">
        <v>164</v>
      </c>
      <c r="B8" s="46" t="s">
        <v>133</v>
      </c>
      <c r="C8" s="201"/>
      <c r="D8" s="201"/>
      <c r="E8" s="201"/>
      <c r="F8" s="65">
        <v>39850</v>
      </c>
      <c r="G8" s="41">
        <v>39850</v>
      </c>
      <c r="H8" s="41"/>
      <c r="I8" s="41">
        <v>39831.639000000003</v>
      </c>
      <c r="J8" s="44">
        <f>+I8/G8</f>
        <v>0.99953924717691345</v>
      </c>
      <c r="K8" s="45" t="s">
        <v>334</v>
      </c>
      <c r="L8" s="3"/>
    </row>
    <row r="9" spans="1:12" ht="122.4" customHeight="1" thickBot="1">
      <c r="A9" s="205" t="s">
        <v>168</v>
      </c>
      <c r="B9" s="64" t="s">
        <v>166</v>
      </c>
      <c r="C9" s="41"/>
      <c r="D9" s="42"/>
      <c r="E9" s="42"/>
      <c r="F9" s="41">
        <v>1200</v>
      </c>
      <c r="G9" s="41">
        <v>1200</v>
      </c>
      <c r="H9" s="41"/>
      <c r="I9" s="41"/>
      <c r="J9" s="44"/>
      <c r="K9" s="45" t="s">
        <v>128</v>
      </c>
      <c r="L9" s="3"/>
    </row>
    <row r="10" spans="1:12" ht="126" customHeight="1" thickBot="1">
      <c r="A10" s="204"/>
      <c r="B10" s="48" t="s">
        <v>167</v>
      </c>
      <c r="C10" s="41"/>
      <c r="D10" s="42"/>
      <c r="E10" s="43"/>
      <c r="F10" s="41">
        <v>1200</v>
      </c>
      <c r="G10" s="41">
        <v>1200</v>
      </c>
      <c r="H10" s="41"/>
      <c r="I10" s="41"/>
      <c r="J10" s="44"/>
      <c r="K10" s="45" t="s">
        <v>128</v>
      </c>
      <c r="L10" s="3"/>
    </row>
    <row r="11" spans="1:12" ht="77.4" customHeight="1" thickBot="1">
      <c r="A11" s="204"/>
      <c r="B11" s="48" t="s">
        <v>169</v>
      </c>
      <c r="C11" s="49"/>
      <c r="D11" s="50"/>
      <c r="E11" s="43"/>
      <c r="F11" s="49">
        <v>1200</v>
      </c>
      <c r="G11" s="49">
        <v>1200</v>
      </c>
      <c r="H11" s="41"/>
      <c r="I11" s="41"/>
      <c r="J11" s="44"/>
      <c r="K11" s="45" t="s">
        <v>128</v>
      </c>
      <c r="L11" s="3"/>
    </row>
    <row r="12" spans="1:12" ht="58.2" customHeight="1" thickBot="1">
      <c r="A12" s="205" t="s">
        <v>171</v>
      </c>
      <c r="B12" s="48" t="s">
        <v>170</v>
      </c>
      <c r="C12" s="51"/>
      <c r="D12" s="51"/>
      <c r="E12" s="52"/>
      <c r="F12" s="51">
        <v>2400</v>
      </c>
      <c r="G12" s="51">
        <v>2400</v>
      </c>
      <c r="H12" s="41"/>
      <c r="I12" s="41">
        <v>2379.12</v>
      </c>
      <c r="J12" s="44">
        <f>+I12/G12</f>
        <v>0.99129999999999996</v>
      </c>
      <c r="K12" s="45" t="s">
        <v>334</v>
      </c>
      <c r="L12" s="3"/>
    </row>
    <row r="13" spans="1:12" ht="18" customHeight="1" thickBot="1">
      <c r="A13" s="204"/>
      <c r="B13" s="48"/>
      <c r="C13" s="51"/>
      <c r="D13" s="51"/>
      <c r="E13" s="52"/>
      <c r="F13" s="51"/>
      <c r="G13" s="51"/>
      <c r="H13" s="41"/>
      <c r="I13" s="41"/>
      <c r="J13" s="44"/>
      <c r="K13" s="53"/>
      <c r="L13" s="3"/>
    </row>
    <row r="14" spans="1:12" ht="111" customHeight="1" thickBot="1">
      <c r="A14" s="204"/>
      <c r="B14" s="48" t="s">
        <v>186</v>
      </c>
      <c r="C14" s="51"/>
      <c r="D14" s="51"/>
      <c r="E14" s="52"/>
      <c r="F14" s="51"/>
      <c r="G14" s="51"/>
      <c r="H14" s="41"/>
      <c r="I14" s="41"/>
      <c r="J14" s="44"/>
      <c r="K14" s="53"/>
      <c r="L14" s="3"/>
    </row>
    <row r="15" spans="1:12" ht="18" customHeight="1" thickBot="1">
      <c r="A15" s="204"/>
      <c r="B15" s="48"/>
      <c r="C15" s="51"/>
      <c r="D15" s="51"/>
      <c r="E15" s="52"/>
      <c r="F15" s="51"/>
      <c r="G15" s="51"/>
      <c r="H15" s="41"/>
      <c r="I15" s="41"/>
      <c r="J15" s="44"/>
      <c r="K15" s="53"/>
      <c r="L15" s="3"/>
    </row>
    <row r="16" spans="1:12" ht="69" customHeight="1" thickBot="1">
      <c r="A16" s="204" t="s">
        <v>188</v>
      </c>
      <c r="B16" s="48" t="s">
        <v>187</v>
      </c>
      <c r="C16" s="51"/>
      <c r="D16" s="51"/>
      <c r="E16" s="52"/>
      <c r="F16" s="51"/>
      <c r="G16" s="51">
        <v>4265204.07</v>
      </c>
      <c r="H16" s="41"/>
      <c r="I16" s="41">
        <v>903.5</v>
      </c>
      <c r="J16" s="44">
        <f>+I16/G16</f>
        <v>0.00021183042714296199</v>
      </c>
      <c r="K16" s="53"/>
      <c r="L16" s="3"/>
    </row>
    <row r="17" spans="1:12" ht="18" customHeight="1" thickBot="1">
      <c r="A17" s="204"/>
      <c r="B17" s="48"/>
      <c r="C17" s="51"/>
      <c r="D17" s="51"/>
      <c r="E17" s="52"/>
      <c r="F17" s="51"/>
      <c r="G17" s="51"/>
      <c r="H17" s="41"/>
      <c r="I17" s="41"/>
      <c r="J17" s="44"/>
      <c r="K17" s="53"/>
      <c r="L17" s="3"/>
    </row>
    <row r="18" spans="1:12" ht="30" customHeight="1" thickBot="1">
      <c r="A18" s="206" t="s">
        <v>190</v>
      </c>
      <c r="B18" s="48" t="s">
        <v>189</v>
      </c>
      <c r="C18" s="51"/>
      <c r="D18" s="51"/>
      <c r="E18" s="52"/>
      <c r="G18" s="202">
        <v>2611099</v>
      </c>
      <c r="H18" s="41"/>
      <c r="I18" s="41"/>
      <c r="J18" s="44"/>
      <c r="K18" s="53"/>
      <c r="L18" s="3"/>
    </row>
    <row r="19" spans="1:12" ht="18" customHeight="1" thickBot="1">
      <c r="A19" s="204"/>
      <c r="B19" s="48"/>
      <c r="C19" s="51"/>
      <c r="D19" s="51"/>
      <c r="E19" s="52"/>
      <c r="F19" s="51"/>
      <c r="G19" s="51"/>
      <c r="H19" s="41"/>
      <c r="I19" s="41"/>
      <c r="J19" s="44"/>
      <c r="K19" s="53"/>
      <c r="L19" s="3"/>
    </row>
    <row r="20" spans="1:12" ht="18" customHeight="1" thickBot="1">
      <c r="A20" s="207" t="s">
        <v>192</v>
      </c>
      <c r="B20" s="201" t="s">
        <v>191</v>
      </c>
      <c r="C20" s="201"/>
      <c r="D20" s="200"/>
      <c r="E20" s="52"/>
      <c r="G20" s="202">
        <v>5248885</v>
      </c>
      <c r="H20" s="41"/>
      <c r="I20" s="41"/>
      <c r="J20" s="44"/>
      <c r="K20" s="53"/>
      <c r="L20" s="3"/>
    </row>
    <row r="21" spans="1:12" ht="18" customHeight="1" thickBot="1">
      <c r="A21" s="204"/>
      <c r="B21" s="48"/>
      <c r="C21" s="51"/>
      <c r="D21" s="51"/>
      <c r="E21" s="52"/>
      <c r="F21" s="51"/>
      <c r="G21" s="51"/>
      <c r="H21" s="41"/>
      <c r="I21" s="41"/>
      <c r="J21" s="44"/>
      <c r="K21" s="53"/>
      <c r="L21" s="3"/>
    </row>
    <row r="22" spans="1:12" ht="18" customHeight="1" thickBot="1">
      <c r="A22" s="207" t="s">
        <v>194</v>
      </c>
      <c r="B22" s="201" t="s">
        <v>193</v>
      </c>
      <c r="C22" s="201"/>
      <c r="D22" s="200"/>
      <c r="E22" s="52"/>
      <c r="G22" s="202">
        <v>3811573</v>
      </c>
      <c r="H22" s="51"/>
      <c r="I22" s="51"/>
      <c r="J22" s="54"/>
      <c r="K22" s="53"/>
      <c r="L22" s="3"/>
    </row>
    <row r="23" spans="1:12" ht="18" customHeight="1">
      <c r="A23" s="204"/>
      <c r="B23" s="48"/>
      <c r="C23" s="51"/>
      <c r="D23" s="51"/>
      <c r="E23" s="52"/>
      <c r="F23" s="51"/>
      <c r="G23" s="51"/>
      <c r="H23" s="51"/>
      <c r="I23" s="51"/>
      <c r="J23" s="54"/>
      <c r="K23" s="53"/>
      <c r="L23" s="3"/>
    </row>
    <row r="24" spans="1:12" ht="18" customHeight="1" thickBot="1">
      <c r="A24" s="208" t="s">
        <v>96</v>
      </c>
      <c r="B24" s="55"/>
      <c r="C24" s="56">
        <f>SUM(C7:C23)</f>
        <v>0</v>
      </c>
      <c r="D24" s="56"/>
      <c r="E24" s="56"/>
      <c r="F24" s="56">
        <f>SUM(F7:F23)</f>
        <v>91850</v>
      </c>
      <c r="G24" s="56">
        <f>SUM(G7:G23)</f>
        <v>16037611.07</v>
      </c>
      <c r="H24" s="57">
        <f>SUM(H7:H23)</f>
        <v>0</v>
      </c>
      <c r="I24" s="58">
        <f>SUM(I7:I23)</f>
        <v>45733.678000000007</v>
      </c>
      <c r="J24" s="59"/>
      <c r="K24" s="60">
        <f>SUM(K7:K23)</f>
        <v>0</v>
      </c>
      <c r="L24" s="3"/>
    </row>
    <row r="25" spans="1:12" ht="21">
      <c r="A25" s="33"/>
      <c r="B25" s="33"/>
      <c r="C25" s="33"/>
      <c r="D25" s="33"/>
      <c r="E25" s="33"/>
      <c r="F25" s="33"/>
      <c r="G25" s="33"/>
      <c r="H25" s="33"/>
      <c r="I25" s="33"/>
      <c r="J25" s="36"/>
      <c r="K25" s="33"/>
      <c r="L25" s="3"/>
    </row>
    <row r="26" spans="1:12" ht="21">
      <c r="A26" s="403" t="s">
        <v>38</v>
      </c>
      <c r="B26" s="404"/>
      <c r="C26" s="23" t="s">
        <v>14</v>
      </c>
      <c r="D26" s="424" t="s">
        <v>117</v>
      </c>
      <c r="E26" s="425"/>
      <c r="F26" s="411" t="s">
        <v>13</v>
      </c>
      <c r="G26" s="23" t="s">
        <v>14</v>
      </c>
      <c r="H26" s="424" t="s">
        <v>117</v>
      </c>
      <c r="I26" s="425"/>
      <c r="J26" s="36"/>
      <c r="K26" s="33"/>
      <c r="L26" s="3"/>
    </row>
    <row r="27" spans="1:12" ht="58.95" customHeight="1">
      <c r="A27" s="405"/>
      <c r="B27" s="406"/>
      <c r="C27" s="23" t="s">
        <v>15</v>
      </c>
      <c r="D27" s="409"/>
      <c r="E27" s="410"/>
      <c r="F27" s="412"/>
      <c r="G27" s="23" t="s">
        <v>15</v>
      </c>
      <c r="H27" s="409"/>
      <c r="I27" s="410"/>
      <c r="J27" s="36"/>
      <c r="K27" s="33"/>
      <c r="L27" s="3"/>
    </row>
    <row r="28" spans="1:12" ht="79.2" customHeight="1">
      <c r="A28" s="407"/>
      <c r="B28" s="408"/>
      <c r="C28" s="24" t="s">
        <v>40</v>
      </c>
      <c r="D28" s="418">
        <v>45939</v>
      </c>
      <c r="E28" s="419"/>
      <c r="F28" s="413"/>
      <c r="G28" s="24" t="s">
        <v>40</v>
      </c>
      <c r="H28" s="418">
        <v>45939</v>
      </c>
      <c r="I28" s="419"/>
      <c r="J28" s="36"/>
      <c r="K28" s="33"/>
      <c r="L28" s="3"/>
    </row>
  </sheetData>
  <sheetProtection/>
  <mergeCells count="16">
    <mergeCell ref="F5:F6"/>
    <mergeCell ref="G4:G6"/>
    <mergeCell ref="H4:H6"/>
    <mergeCell ref="I4:I6"/>
    <mergeCell ref="J4:J6"/>
    <mergeCell ref="K4:K6"/>
    <mergeCell ref="H28:I28"/>
    <mergeCell ref="A4:A6"/>
    <mergeCell ref="B4:B6"/>
    <mergeCell ref="A26:B28"/>
    <mergeCell ref="D26:E26"/>
    <mergeCell ref="F26:F28"/>
    <mergeCell ref="H26:I26"/>
    <mergeCell ref="D27:E27"/>
    <mergeCell ref="H27:I27"/>
    <mergeCell ref="D28:E28"/>
  </mergeCells>
  <pageMargins left="0.7" right="0.7" top="0.75" bottom="0.75" header="0.3" footer="0.3"/>
  <pageSetup fitToWidth="0" orientation="portrait" paperSize="9" scale="46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3338EE1-BC5F-46EA-BE12-DE346E30B9AB}">
  <sheetPr>
    <pageSetUpPr fitToPage="1"/>
  </sheetPr>
  <dimension ref="A1:K62"/>
  <sheetViews>
    <sheetView view="pageBreakPreview" zoomScale="64" zoomScaleNormal="100" zoomScaleSheetLayoutView="64" workbookViewId="0" topLeftCell="A1">
      <selection pane="topLeft" activeCell="A1" sqref="A1:K62"/>
    </sheetView>
  </sheetViews>
  <sheetFormatPr defaultRowHeight="14.4" customHeight="1"/>
  <cols>
    <col min="1" max="1" width="22.2857142857143" style="429" customWidth="1"/>
    <col min="2" max="2" width="49.7142857142857" style="429" customWidth="1"/>
    <col min="3" max="3" width="22.7142857142857" style="429" customWidth="1"/>
    <col min="4" max="4" width="18" style="429" customWidth="1"/>
    <col min="5" max="5" width="20.8571428571429" style="429" customWidth="1"/>
    <col min="6" max="6" width="9.14285714285714" style="429" customWidth="1"/>
    <col min="7" max="7" width="19.5714285714286" style="429" customWidth="1"/>
    <col min="8" max="8" width="26.8571428571429" style="429" customWidth="1"/>
    <col min="9" max="9" width="28.2857142857143" style="429" customWidth="1"/>
    <col min="10" max="10" width="36.8571428571429" style="429" customWidth="1"/>
    <col min="11" max="11" width="40.8571428571429" style="429" customWidth="1"/>
    <col min="12" max="16384" width="9.14285714285714" style="429" customWidth="1"/>
  </cols>
  <sheetData>
    <row r="1" spans="1:11" ht="20.4">
      <c r="A1" s="679" t="s">
        <v>195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</row>
    <row r="2" spans="1:11" ht="18">
      <c r="A2" s="680"/>
      <c r="B2" s="680"/>
      <c r="C2" s="680"/>
      <c r="D2" s="680"/>
      <c r="E2" s="680"/>
      <c r="F2" s="680"/>
      <c r="G2" s="680"/>
      <c r="H2" s="680"/>
      <c r="I2" s="680"/>
      <c r="J2" s="680"/>
      <c r="K2" s="680"/>
    </row>
    <row r="3" spans="1:11" ht="17.4">
      <c r="A3" s="431" t="s">
        <v>196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</row>
    <row r="4" spans="1:11" ht="18">
      <c r="A4" s="680"/>
      <c r="B4" s="680"/>
      <c r="C4" s="680"/>
      <c r="D4" s="680"/>
      <c r="E4" s="680"/>
      <c r="F4" s="680"/>
      <c r="G4" s="680"/>
      <c r="H4" s="680"/>
      <c r="I4" s="680"/>
      <c r="J4" s="680"/>
      <c r="K4" s="680"/>
    </row>
    <row r="5" spans="1:11" ht="20.4">
      <c r="A5" s="681" t="s">
        <v>335</v>
      </c>
      <c r="B5" s="681"/>
      <c r="C5" s="680"/>
      <c r="D5" s="680"/>
      <c r="E5" s="680"/>
      <c r="F5" s="680"/>
      <c r="G5" s="680"/>
      <c r="H5" s="680"/>
      <c r="I5" s="680"/>
      <c r="J5" s="680"/>
      <c r="K5" s="680"/>
    </row>
    <row r="6" spans="1:11" ht="18.6" thickBot="1">
      <c r="A6" s="682"/>
      <c r="B6" s="682"/>
      <c r="C6" s="680"/>
      <c r="D6" s="680"/>
      <c r="E6" s="680"/>
      <c r="F6" s="680"/>
      <c r="G6" s="680"/>
      <c r="H6" s="680"/>
      <c r="I6" s="680"/>
      <c r="J6" s="680"/>
      <c r="K6" s="683" t="s">
        <v>198</v>
      </c>
    </row>
    <row r="7" spans="1:11" ht="15.9" customHeight="1" thickTop="1">
      <c r="A7" s="684" t="s">
        <v>199</v>
      </c>
      <c r="B7" s="685" t="s">
        <v>200</v>
      </c>
      <c r="C7" s="686" t="s">
        <v>201</v>
      </c>
      <c r="D7" s="687" t="s">
        <v>202</v>
      </c>
      <c r="E7" s="688" t="s">
        <v>203</v>
      </c>
      <c r="F7" s="680"/>
      <c r="G7" s="689" t="s">
        <v>204</v>
      </c>
      <c r="H7" s="690"/>
      <c r="I7" s="690"/>
      <c r="J7" s="690"/>
      <c r="K7" s="691"/>
    </row>
    <row r="8" spans="1:11" ht="33" customHeight="1">
      <c r="A8" s="692"/>
      <c r="B8" s="693"/>
      <c r="C8" s="694"/>
      <c r="D8" s="695"/>
      <c r="E8" s="696"/>
      <c r="F8" s="680"/>
      <c r="G8" s="697" t="s">
        <v>205</v>
      </c>
      <c r="H8" s="695" t="s">
        <v>206</v>
      </c>
      <c r="I8" s="695" t="s">
        <v>207</v>
      </c>
      <c r="J8" s="695" t="s">
        <v>208</v>
      </c>
      <c r="K8" s="698" t="s">
        <v>209</v>
      </c>
    </row>
    <row r="9" spans="1:11" ht="15" customHeight="1">
      <c r="A9" s="692"/>
      <c r="B9" s="693"/>
      <c r="C9" s="694"/>
      <c r="D9" s="695"/>
      <c r="E9" s="696"/>
      <c r="F9" s="680"/>
      <c r="G9" s="697"/>
      <c r="H9" s="699" t="s">
        <v>210</v>
      </c>
      <c r="I9" s="699" t="s">
        <v>211</v>
      </c>
      <c r="J9" s="699" t="s">
        <v>212</v>
      </c>
      <c r="K9" s="700" t="s">
        <v>213</v>
      </c>
    </row>
    <row r="10" spans="1:11" ht="15" customHeight="1">
      <c r="A10" s="692"/>
      <c r="B10" s="693"/>
      <c r="C10" s="694"/>
      <c r="D10" s="695"/>
      <c r="E10" s="696"/>
      <c r="F10" s="680"/>
      <c r="G10" s="697"/>
      <c r="H10" s="699"/>
      <c r="I10" s="699"/>
      <c r="J10" s="699"/>
      <c r="K10" s="700"/>
    </row>
    <row r="11" spans="1:11" ht="38.4" customHeight="1" thickBot="1">
      <c r="A11" s="701"/>
      <c r="B11" s="702"/>
      <c r="C11" s="703"/>
      <c r="D11" s="704"/>
      <c r="E11" s="705"/>
      <c r="F11" s="680"/>
      <c r="G11" s="697"/>
      <c r="H11" s="699"/>
      <c r="I11" s="699"/>
      <c r="J11" s="699"/>
      <c r="K11" s="700"/>
    </row>
    <row r="12" spans="1:11" ht="21.6" thickTop="1" thickBot="1">
      <c r="A12" s="706" t="s">
        <v>66</v>
      </c>
      <c r="B12" s="707" t="s">
        <v>214</v>
      </c>
      <c r="C12" s="708">
        <f>C13+C17</f>
        <v>0</v>
      </c>
      <c r="D12" s="709"/>
      <c r="E12" s="710"/>
      <c r="F12" s="680"/>
      <c r="G12" s="711" t="str">
        <f>IF(C22/D43&lt;15%,"Situat Normale e gjendjes financiare","0")</f>
        <v>0</v>
      </c>
      <c r="H12" s="712" t="str">
        <f>IF((AND(C22/D43&gt;=15%,C22/D43&lt;=25%)),"Probleme financiare","0")</f>
        <v>Probleme financiare</v>
      </c>
      <c r="I12" s="712" t="str">
        <f>IF((AND(C22/D43&gt;25%,C43/D43&lt;=80%)),"Vështirësi financiare","0")</f>
        <v>0</v>
      </c>
      <c r="J12" s="712" t="str">
        <f>IF((AND(C43/D43&gt;80%,C43/D43&lt;=130%)),"Vështirësi serioze financiare","0")</f>
        <v>0</v>
      </c>
      <c r="K12" s="713" t="str">
        <f>IF(C43/D43&gt;130%,"Paaftësi paguese","0")</f>
        <v>0</v>
      </c>
    </row>
    <row r="13" spans="1:11" ht="21" thickTop="1">
      <c r="A13" s="706" t="s">
        <v>215</v>
      </c>
      <c r="B13" s="707" t="s">
        <v>216</v>
      </c>
      <c r="C13" s="708">
        <f>C14+C15+C16</f>
        <v>0</v>
      </c>
      <c r="D13" s="714"/>
      <c r="E13" s="715"/>
      <c r="F13" s="680"/>
      <c r="G13" s="680"/>
      <c r="H13" s="680"/>
      <c r="I13" s="680"/>
      <c r="J13" s="680"/>
      <c r="K13" s="680"/>
    </row>
    <row r="14" spans="1:11" ht="21">
      <c r="A14" s="716" t="s">
        <v>217</v>
      </c>
      <c r="B14" s="717" t="s">
        <v>218</v>
      </c>
      <c r="C14" s="718"/>
      <c r="D14" s="714"/>
      <c r="E14" s="715"/>
      <c r="F14" s="680"/>
      <c r="G14" s="680"/>
      <c r="H14" s="680"/>
      <c r="I14" s="680"/>
      <c r="J14" s="680"/>
      <c r="K14" s="680"/>
    </row>
    <row r="15" spans="1:11" ht="21">
      <c r="A15" s="716" t="s">
        <v>219</v>
      </c>
      <c r="B15" s="717" t="s">
        <v>220</v>
      </c>
      <c r="C15" s="718"/>
      <c r="D15" s="714"/>
      <c r="E15" s="715"/>
      <c r="F15" s="680"/>
      <c r="G15" s="680"/>
      <c r="H15" s="680"/>
      <c r="I15" s="680"/>
      <c r="J15" s="680"/>
      <c r="K15" s="680"/>
    </row>
    <row r="16" spans="1:11" ht="21">
      <c r="A16" s="716" t="s">
        <v>221</v>
      </c>
      <c r="B16" s="717" t="s">
        <v>222</v>
      </c>
      <c r="C16" s="718"/>
      <c r="D16" s="714"/>
      <c r="E16" s="715"/>
      <c r="F16" s="680"/>
      <c r="G16" s="680"/>
      <c r="H16" s="680"/>
      <c r="I16" s="680"/>
      <c r="J16" s="680"/>
      <c r="K16" s="680"/>
    </row>
    <row r="17" spans="1:11" ht="20.4">
      <c r="A17" s="706" t="s">
        <v>223</v>
      </c>
      <c r="B17" s="707" t="s">
        <v>224</v>
      </c>
      <c r="C17" s="708">
        <f>C18+C19+C20</f>
        <v>0</v>
      </c>
      <c r="D17" s="714"/>
      <c r="E17" s="715"/>
      <c r="F17" s="680"/>
      <c r="G17" s="680"/>
      <c r="H17" s="680"/>
      <c r="I17" s="680"/>
      <c r="J17" s="680"/>
      <c r="K17" s="680"/>
    </row>
    <row r="18" spans="1:11" ht="21">
      <c r="A18" s="716" t="s">
        <v>225</v>
      </c>
      <c r="B18" s="717" t="s">
        <v>218</v>
      </c>
      <c r="C18" s="718"/>
      <c r="D18" s="714"/>
      <c r="E18" s="715"/>
      <c r="F18" s="680"/>
      <c r="G18" s="680"/>
      <c r="H18" s="680"/>
      <c r="I18" s="680"/>
      <c r="J18" s="680"/>
      <c r="K18" s="680"/>
    </row>
    <row r="19" spans="1:11" ht="21">
      <c r="A19" s="716" t="s">
        <v>226</v>
      </c>
      <c r="B19" s="717" t="s">
        <v>220</v>
      </c>
      <c r="C19" s="718"/>
      <c r="D19" s="714"/>
      <c r="E19" s="715"/>
      <c r="F19" s="680"/>
      <c r="G19" s="680"/>
      <c r="H19" s="680"/>
      <c r="I19" s="680"/>
      <c r="J19" s="680"/>
      <c r="K19" s="680"/>
    </row>
    <row r="20" spans="1:11" ht="21">
      <c r="A20" s="716" t="s">
        <v>227</v>
      </c>
      <c r="B20" s="717" t="s">
        <v>222</v>
      </c>
      <c r="C20" s="718"/>
      <c r="D20" s="714"/>
      <c r="E20" s="715"/>
      <c r="F20" s="680"/>
      <c r="G20" s="680"/>
      <c r="H20" s="680"/>
      <c r="I20" s="680"/>
      <c r="J20" s="680"/>
      <c r="K20" s="680"/>
    </row>
    <row r="21" spans="1:11" ht="21">
      <c r="A21" s="719"/>
      <c r="B21" s="717"/>
      <c r="C21" s="718"/>
      <c r="D21" s="714"/>
      <c r="E21" s="720"/>
      <c r="F21" s="680"/>
      <c r="G21" s="680"/>
      <c r="H21" s="680"/>
      <c r="I21" s="680"/>
      <c r="J21" s="680"/>
      <c r="K21" s="680"/>
    </row>
    <row r="22" spans="1:11" ht="20.4">
      <c r="A22" s="706" t="s">
        <v>67</v>
      </c>
      <c r="B22" s="707" t="s">
        <v>228</v>
      </c>
      <c r="C22" s="721">
        <f>SUM(C24:C42)</f>
        <v>10252202</v>
      </c>
      <c r="D22" s="714"/>
      <c r="E22" s="722">
        <f>C22/D43</f>
        <v>0.16659411764705884</v>
      </c>
      <c r="F22" s="680"/>
      <c r="G22" s="680"/>
      <c r="H22" s="680"/>
      <c r="I22" s="680"/>
      <c r="J22" s="680"/>
      <c r="K22" s="680"/>
    </row>
    <row r="23" spans="1:11" ht="20.4">
      <c r="A23" s="706" t="s">
        <v>229</v>
      </c>
      <c r="B23" s="723" t="s">
        <v>200</v>
      </c>
      <c r="C23" s="724"/>
      <c r="D23" s="714"/>
      <c r="E23" s="725"/>
      <c r="F23" s="680"/>
      <c r="G23" s="680"/>
      <c r="H23" s="680"/>
      <c r="I23" s="680"/>
      <c r="J23" s="680"/>
      <c r="K23" s="680"/>
    </row>
    <row r="24" spans="1:11" ht="21">
      <c r="A24" s="726">
        <v>4864100</v>
      </c>
      <c r="B24" s="717" t="s">
        <v>230</v>
      </c>
      <c r="C24" s="727">
        <v>10252202</v>
      </c>
      <c r="D24" s="714"/>
      <c r="E24" s="715"/>
      <c r="F24" s="680"/>
      <c r="G24" s="680"/>
      <c r="H24" s="680"/>
      <c r="I24" s="680"/>
      <c r="J24" s="680"/>
      <c r="K24" s="680"/>
    </row>
    <row r="25" spans="1:11" ht="21">
      <c r="A25" s="726">
        <v>4864200</v>
      </c>
      <c r="B25" s="717" t="s">
        <v>231</v>
      </c>
      <c r="C25" s="718"/>
      <c r="D25" s="714"/>
      <c r="E25" s="715"/>
      <c r="F25" s="680"/>
      <c r="G25" s="680"/>
      <c r="H25" s="680"/>
      <c r="I25" s="680"/>
      <c r="J25" s="680"/>
      <c r="K25" s="680"/>
    </row>
    <row r="26" spans="1:11" ht="21">
      <c r="A26" s="726">
        <v>4864201</v>
      </c>
      <c r="B26" s="717" t="s">
        <v>232</v>
      </c>
      <c r="C26" s="718"/>
      <c r="D26" s="714"/>
      <c r="E26" s="715"/>
      <c r="F26" s="680"/>
      <c r="G26" s="680"/>
      <c r="H26" s="680"/>
      <c r="I26" s="680"/>
      <c r="J26" s="680"/>
      <c r="K26" s="680"/>
    </row>
    <row r="27" spans="1:11" ht="21">
      <c r="A27" s="726">
        <v>4864300</v>
      </c>
      <c r="B27" s="717" t="s">
        <v>233</v>
      </c>
      <c r="C27" s="718"/>
      <c r="D27" s="714"/>
      <c r="E27" s="715"/>
      <c r="F27" s="680"/>
      <c r="G27" s="680"/>
      <c r="H27" s="680"/>
      <c r="I27" s="680"/>
      <c r="J27" s="680"/>
      <c r="K27" s="680"/>
    </row>
    <row r="28" spans="1:11" ht="21">
      <c r="A28" s="726">
        <v>4864400</v>
      </c>
      <c r="B28" s="717" t="s">
        <v>234</v>
      </c>
      <c r="C28" s="718"/>
      <c r="D28" s="714"/>
      <c r="E28" s="715"/>
      <c r="F28" s="680"/>
      <c r="G28" s="680"/>
      <c r="H28" s="680"/>
      <c r="I28" s="680"/>
      <c r="J28" s="680"/>
      <c r="K28" s="680"/>
    </row>
    <row r="29" spans="1:11" ht="21">
      <c r="A29" s="726">
        <v>4864500</v>
      </c>
      <c r="B29" s="717" t="s">
        <v>235</v>
      </c>
      <c r="C29" s="724"/>
      <c r="D29" s="714"/>
      <c r="E29" s="715"/>
      <c r="F29" s="680"/>
      <c r="G29" s="680"/>
      <c r="H29" s="680"/>
      <c r="I29" s="680"/>
      <c r="J29" s="680"/>
      <c r="K29" s="680"/>
    </row>
    <row r="30" spans="1:11" ht="21">
      <c r="A30" s="726">
        <v>4864600</v>
      </c>
      <c r="B30" s="717" t="s">
        <v>236</v>
      </c>
      <c r="C30" s="718"/>
      <c r="D30" s="714"/>
      <c r="E30" s="715"/>
      <c r="F30" s="680"/>
      <c r="G30" s="680"/>
      <c r="H30" s="680"/>
      <c r="I30" s="680"/>
      <c r="J30" s="680"/>
      <c r="K30" s="680"/>
    </row>
    <row r="31" spans="1:11" ht="21">
      <c r="A31" s="726">
        <v>4864900</v>
      </c>
      <c r="B31" s="717" t="s">
        <v>237</v>
      </c>
      <c r="C31" s="718"/>
      <c r="D31" s="714"/>
      <c r="E31" s="715"/>
      <c r="F31" s="680"/>
      <c r="G31" s="680"/>
      <c r="H31" s="680"/>
      <c r="I31" s="680"/>
      <c r="J31" s="680"/>
      <c r="K31" s="680"/>
    </row>
    <row r="32" spans="1:11" ht="21">
      <c r="A32" s="726">
        <v>4864601</v>
      </c>
      <c r="B32" s="717" t="s">
        <v>238</v>
      </c>
      <c r="C32" s="718"/>
      <c r="D32" s="714"/>
      <c r="E32" s="715"/>
      <c r="F32" s="680"/>
      <c r="G32" s="680"/>
      <c r="H32" s="680"/>
      <c r="I32" s="680"/>
      <c r="J32" s="680"/>
      <c r="K32" s="680"/>
    </row>
    <row r="33" spans="1:11" ht="21">
      <c r="A33" s="726">
        <v>4864602</v>
      </c>
      <c r="B33" s="717" t="s">
        <v>239</v>
      </c>
      <c r="C33" s="724"/>
      <c r="D33" s="714"/>
      <c r="E33" s="715"/>
      <c r="F33" s="680"/>
      <c r="G33" s="680"/>
      <c r="H33" s="680"/>
      <c r="I33" s="680"/>
      <c r="J33" s="680"/>
      <c r="K33" s="680"/>
    </row>
    <row r="34" spans="1:11" ht="21">
      <c r="A34" s="726">
        <v>4864603</v>
      </c>
      <c r="B34" s="717" t="s">
        <v>240</v>
      </c>
      <c r="C34" s="718"/>
      <c r="D34" s="714"/>
      <c r="E34" s="715"/>
      <c r="F34" s="680"/>
      <c r="G34" s="680"/>
      <c r="H34" s="680"/>
      <c r="I34" s="680"/>
      <c r="J34" s="680"/>
      <c r="K34" s="680"/>
    </row>
    <row r="35" spans="1:11" ht="21">
      <c r="A35" s="726">
        <v>4864604</v>
      </c>
      <c r="B35" s="717" t="s">
        <v>241</v>
      </c>
      <c r="C35" s="718"/>
      <c r="D35" s="714"/>
      <c r="E35" s="715"/>
      <c r="F35" s="680"/>
      <c r="G35" s="680"/>
      <c r="H35" s="680"/>
      <c r="I35" s="680"/>
      <c r="J35" s="680"/>
      <c r="K35" s="680"/>
    </row>
    <row r="36" spans="1:11" ht="21">
      <c r="A36" s="726">
        <v>4864901</v>
      </c>
      <c r="B36" s="717" t="s">
        <v>21</v>
      </c>
      <c r="C36" s="718"/>
      <c r="D36" s="714"/>
      <c r="E36" s="715"/>
      <c r="F36" s="680"/>
      <c r="G36" s="680"/>
      <c r="H36" s="680"/>
      <c r="I36" s="680"/>
      <c r="J36" s="680"/>
      <c r="K36" s="680"/>
    </row>
    <row r="37" spans="1:11" ht="21">
      <c r="A37" s="726">
        <v>4864902</v>
      </c>
      <c r="B37" s="717" t="s">
        <v>242</v>
      </c>
      <c r="C37" s="718"/>
      <c r="D37" s="714"/>
      <c r="E37" s="715"/>
      <c r="F37" s="680"/>
      <c r="G37" s="680"/>
      <c r="H37" s="680"/>
      <c r="I37" s="680"/>
      <c r="J37" s="680"/>
      <c r="K37" s="680"/>
    </row>
    <row r="38" spans="1:11" ht="21">
      <c r="A38" s="726">
        <v>4864903</v>
      </c>
      <c r="B38" s="717" t="s">
        <v>243</v>
      </c>
      <c r="C38" s="718"/>
      <c r="D38" s="714"/>
      <c r="E38" s="715"/>
      <c r="F38" s="680"/>
      <c r="G38" s="680"/>
      <c r="H38" s="680"/>
      <c r="I38" s="680"/>
      <c r="J38" s="680"/>
      <c r="K38" s="680"/>
    </row>
    <row r="39" spans="1:11" ht="21">
      <c r="A39" s="726">
        <v>4864904</v>
      </c>
      <c r="B39" s="717" t="s">
        <v>244</v>
      </c>
      <c r="C39" s="718"/>
      <c r="D39" s="714"/>
      <c r="E39" s="715"/>
      <c r="F39" s="680"/>
      <c r="G39" s="680"/>
      <c r="H39" s="680"/>
      <c r="I39" s="680"/>
      <c r="J39" s="680"/>
      <c r="K39" s="680"/>
    </row>
    <row r="40" spans="1:11" ht="21">
      <c r="A40" s="716"/>
      <c r="B40" s="717"/>
      <c r="C40" s="718"/>
      <c r="D40" s="714"/>
      <c r="E40" s="715"/>
      <c r="F40" s="680"/>
      <c r="G40" s="680"/>
      <c r="H40" s="680"/>
      <c r="I40" s="680"/>
      <c r="J40" s="680"/>
      <c r="K40" s="680"/>
    </row>
    <row r="41" spans="1:11" ht="21">
      <c r="A41" s="728"/>
      <c r="B41" s="729"/>
      <c r="C41" s="730"/>
      <c r="D41" s="714"/>
      <c r="E41" s="715"/>
      <c r="F41" s="680"/>
      <c r="G41" s="680"/>
      <c r="H41" s="680"/>
      <c r="I41" s="680"/>
      <c r="J41" s="680"/>
      <c r="K41" s="680"/>
    </row>
    <row r="42" spans="1:11" ht="21.6" thickBot="1">
      <c r="A42" s="731"/>
      <c r="B42" s="729"/>
      <c r="C42" s="730"/>
      <c r="D42" s="732"/>
      <c r="E42" s="733"/>
      <c r="F42" s="680"/>
      <c r="G42" s="680"/>
      <c r="H42" s="680"/>
      <c r="I42" s="680"/>
      <c r="J42" s="680"/>
      <c r="K42" s="680"/>
    </row>
    <row r="43" spans="1:11" ht="21.6" thickTop="1" thickBot="1">
      <c r="A43" s="734" t="s">
        <v>68</v>
      </c>
      <c r="B43" s="735" t="s">
        <v>245</v>
      </c>
      <c r="C43" s="736">
        <f>C12+C22</f>
        <v>10252202</v>
      </c>
      <c r="D43" s="737">
        <v>61540000</v>
      </c>
      <c r="E43" s="738">
        <f>C43/D43</f>
        <v>0.16659411764705884</v>
      </c>
      <c r="F43" s="680"/>
      <c r="G43" s="680"/>
      <c r="H43" s="680"/>
      <c r="I43" s="680"/>
      <c r="J43" s="680"/>
      <c r="K43" s="680"/>
    </row>
    <row r="44" spans="1:11" ht="18.6" thickTop="1">
      <c r="A44" s="680"/>
      <c r="B44" s="680"/>
      <c r="C44" s="680"/>
      <c r="D44" s="680"/>
      <c r="E44" s="680"/>
      <c r="F44" s="680"/>
      <c r="G44" s="680"/>
      <c r="H44" s="680"/>
      <c r="I44" s="680"/>
      <c r="J44" s="680"/>
      <c r="K44" s="680"/>
    </row>
    <row r="45" spans="1:11" ht="18">
      <c r="A45" s="680"/>
      <c r="B45" s="680"/>
      <c r="C45" s="680"/>
      <c r="D45" s="680"/>
      <c r="E45" s="680"/>
      <c r="F45" s="680"/>
      <c r="G45" s="680"/>
      <c r="H45" s="680"/>
      <c r="I45" s="680"/>
      <c r="J45" s="680"/>
      <c r="K45" s="680"/>
    </row>
    <row r="46" spans="1:11" ht="18">
      <c r="A46" s="680"/>
      <c r="B46" s="431" t="s">
        <v>246</v>
      </c>
      <c r="C46" s="680"/>
      <c r="D46" s="431" t="s">
        <v>247</v>
      </c>
      <c r="E46" s="431"/>
      <c r="F46" s="680"/>
      <c r="G46" s="680"/>
      <c r="H46" s="680"/>
      <c r="I46" s="680"/>
      <c r="J46" s="680"/>
      <c r="K46" s="680"/>
    </row>
    <row r="47" spans="1:11" ht="18">
      <c r="A47" s="680"/>
      <c r="B47" s="739"/>
      <c r="C47" s="680"/>
      <c r="D47" s="431"/>
      <c r="E47" s="431"/>
      <c r="F47" s="680"/>
      <c r="G47" s="680"/>
      <c r="H47" s="680"/>
      <c r="I47" s="680"/>
      <c r="J47" s="680"/>
      <c r="K47" s="680"/>
    </row>
    <row r="48" spans="1:11" ht="18">
      <c r="A48" s="680"/>
      <c r="B48" s="739" t="s">
        <v>248</v>
      </c>
      <c r="C48" s="680"/>
      <c r="D48" s="739" t="s">
        <v>117</v>
      </c>
      <c r="E48" s="739"/>
      <c r="F48" s="680"/>
      <c r="G48" s="680"/>
      <c r="H48" s="680"/>
      <c r="I48" s="680"/>
      <c r="J48" s="680"/>
      <c r="K48" s="680"/>
    </row>
    <row r="49" spans="1:11" ht="18">
      <c r="A49" s="680"/>
      <c r="B49" s="680"/>
      <c r="C49" s="680"/>
      <c r="D49" s="680"/>
      <c r="E49" s="680"/>
      <c r="F49" s="680"/>
      <c r="G49" s="680"/>
      <c r="H49" s="680"/>
      <c r="I49" s="680"/>
      <c r="J49" s="680"/>
      <c r="K49" s="680"/>
    </row>
    <row r="50" spans="1:11" ht="18">
      <c r="A50" s="430" t="s">
        <v>249</v>
      </c>
      <c r="B50" s="680"/>
      <c r="C50" s="680"/>
      <c r="D50" s="680"/>
      <c r="E50" s="680"/>
      <c r="F50" s="680"/>
      <c r="G50" s="680"/>
      <c r="H50" s="680"/>
      <c r="I50" s="680"/>
      <c r="J50" s="680"/>
      <c r="K50" s="680"/>
    </row>
    <row r="51" spans="1:11" ht="18">
      <c r="A51" s="740" t="s">
        <v>251</v>
      </c>
      <c r="B51" s="680"/>
      <c r="C51" s="680"/>
      <c r="D51" s="680"/>
      <c r="E51" s="680"/>
      <c r="F51" s="680"/>
      <c r="G51" s="680"/>
      <c r="H51" s="680"/>
      <c r="I51" s="680"/>
      <c r="J51" s="680"/>
      <c r="K51" s="680"/>
    </row>
    <row r="52" spans="1:11" ht="18">
      <c r="A52" s="740" t="s">
        <v>252</v>
      </c>
      <c r="B52" s="680"/>
      <c r="C52" s="680"/>
      <c r="D52" s="680"/>
      <c r="E52" s="680"/>
      <c r="F52" s="680"/>
      <c r="G52" s="680"/>
      <c r="H52" s="680"/>
      <c r="I52" s="680"/>
      <c r="J52" s="680"/>
      <c r="K52" s="680"/>
    </row>
    <row r="53" spans="1:11" ht="18">
      <c r="A53" s="740" t="s">
        <v>253</v>
      </c>
      <c r="B53" s="680"/>
      <c r="C53" s="680"/>
      <c r="D53" s="680"/>
      <c r="E53" s="680"/>
      <c r="F53" s="680"/>
      <c r="G53" s="680"/>
      <c r="H53" s="680"/>
      <c r="I53" s="680"/>
      <c r="J53" s="680"/>
      <c r="K53" s="680"/>
    </row>
    <row r="54" spans="1:11" ht="18">
      <c r="A54" s="740"/>
      <c r="B54" s="680"/>
      <c r="C54" s="680"/>
      <c r="D54" s="680"/>
      <c r="E54" s="680"/>
      <c r="F54" s="680"/>
      <c r="G54" s="680"/>
      <c r="H54" s="680"/>
      <c r="I54" s="680"/>
      <c r="J54" s="680"/>
      <c r="K54" s="680"/>
    </row>
    <row r="55" spans="1:11" ht="18">
      <c r="A55" s="740" t="s">
        <v>254</v>
      </c>
      <c r="B55" s="680"/>
      <c r="C55" s="680"/>
      <c r="D55" s="680"/>
      <c r="E55" s="680"/>
      <c r="F55" s="680"/>
      <c r="G55" s="680"/>
      <c r="H55" s="680"/>
      <c r="I55" s="680"/>
      <c r="J55" s="680"/>
      <c r="K55" s="680"/>
    </row>
    <row r="56" spans="1:11" ht="18">
      <c r="A56" s="740" t="s">
        <v>255</v>
      </c>
      <c r="B56" s="680"/>
      <c r="C56" s="680"/>
      <c r="D56" s="680"/>
      <c r="E56" s="680"/>
      <c r="F56" s="680"/>
      <c r="G56" s="680"/>
      <c r="H56" s="680"/>
      <c r="I56" s="680"/>
      <c r="J56" s="680"/>
      <c r="K56" s="680"/>
    </row>
    <row r="57" spans="1:11" ht="18">
      <c r="A57" s="740" t="s">
        <v>256</v>
      </c>
      <c r="B57" s="680"/>
      <c r="C57" s="680"/>
      <c r="D57" s="680"/>
      <c r="E57" s="680"/>
      <c r="F57" s="680"/>
      <c r="G57" s="680"/>
      <c r="H57" s="680"/>
      <c r="I57" s="680"/>
      <c r="J57" s="680"/>
      <c r="K57" s="680"/>
    </row>
    <row r="58" spans="1:11" ht="18">
      <c r="A58" s="740"/>
      <c r="B58" s="680"/>
      <c r="C58" s="680"/>
      <c r="D58" s="680"/>
      <c r="E58" s="680"/>
      <c r="F58" s="680"/>
      <c r="G58" s="680"/>
      <c r="H58" s="680"/>
      <c r="I58" s="680"/>
      <c r="J58" s="680"/>
      <c r="K58" s="680"/>
    </row>
    <row r="59" spans="1:11" ht="34.8">
      <c r="A59" s="741" t="s">
        <v>257</v>
      </c>
      <c r="B59" s="741" t="s">
        <v>229</v>
      </c>
      <c r="C59" s="741" t="s">
        <v>258</v>
      </c>
      <c r="D59" s="680"/>
      <c r="E59" s="680"/>
      <c r="F59" s="680"/>
      <c r="G59" s="680"/>
      <c r="H59" s="680"/>
      <c r="I59" s="680"/>
      <c r="J59" s="680"/>
      <c r="K59" s="680"/>
    </row>
    <row r="60" spans="1:11" ht="18">
      <c r="A60" s="742" t="s">
        <v>259</v>
      </c>
      <c r="B60" s="742"/>
      <c r="C60" s="742"/>
      <c r="D60" s="680"/>
      <c r="E60" s="680"/>
      <c r="F60" s="680"/>
      <c r="G60" s="680"/>
      <c r="H60" s="680"/>
      <c r="I60" s="680"/>
      <c r="J60" s="680"/>
      <c r="K60" s="680"/>
    </row>
    <row r="61" spans="1:11" ht="18">
      <c r="A61" s="742" t="s">
        <v>260</v>
      </c>
      <c r="B61" s="742"/>
      <c r="C61" s="742"/>
      <c r="D61" s="680"/>
      <c r="E61" s="680"/>
      <c r="F61" s="680"/>
      <c r="G61" s="680"/>
      <c r="H61" s="680"/>
      <c r="I61" s="680"/>
      <c r="J61" s="680"/>
      <c r="K61" s="680"/>
    </row>
    <row r="62" spans="1:11" ht="18">
      <c r="A62" s="742" t="s">
        <v>261</v>
      </c>
      <c r="B62" s="742"/>
      <c r="C62" s="742"/>
      <c r="D62" s="680"/>
      <c r="E62" s="680"/>
      <c r="F62" s="680"/>
      <c r="G62" s="680"/>
      <c r="H62" s="680"/>
      <c r="I62" s="680"/>
      <c r="J62" s="680"/>
      <c r="K62" s="680"/>
    </row>
  </sheetData>
  <mergeCells count="18">
    <mergeCell ref="D46:E46"/>
    <mergeCell ref="D48:E48"/>
    <mergeCell ref="D12:D42"/>
    <mergeCell ref="E12:E21"/>
    <mergeCell ref="E23:E42"/>
    <mergeCell ref="A3:K3"/>
    <mergeCell ref="A5:B5"/>
    <mergeCell ref="A7:A11"/>
    <mergeCell ref="B7:B11"/>
    <mergeCell ref="C7:C11"/>
    <mergeCell ref="D7:D11"/>
    <mergeCell ref="E7:E11"/>
    <mergeCell ref="G7:K7"/>
    <mergeCell ref="G8:G11"/>
    <mergeCell ref="H9:H11"/>
    <mergeCell ref="I9:I11"/>
    <mergeCell ref="J9:J11"/>
    <mergeCell ref="K9:K11"/>
  </mergeCells>
  <pageMargins left="0.25" right="0.25" top="0.75" bottom="0.75" header="0.3" footer="0.3"/>
  <pageSetup orientation="landscape" paperSize="9" scale="38" r:id="rId3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6E0044F-73C3-4F7D-90AE-D81B8BB4B9AB}">
  <dimension ref="A2:F42"/>
  <sheetViews>
    <sheetView view="pageBreakPreview" zoomScale="60" zoomScaleNormal="100" workbookViewId="0" topLeftCell="A11">
      <selection pane="topLeft" activeCell="B44" sqref="B44"/>
    </sheetView>
  </sheetViews>
  <sheetFormatPr defaultRowHeight="14.4" customHeight="1"/>
  <cols>
    <col min="1" max="1" width="6" style="429" customWidth="1"/>
    <col min="2" max="2" width="71.5714285714286" style="429" customWidth="1"/>
    <col min="3" max="3" width="24.7142857142857" style="429" customWidth="1"/>
    <col min="4" max="4" width="21" style="429" customWidth="1"/>
    <col min="5" max="5" width="9.14285714285714" style="429" customWidth="1"/>
    <col min="6" max="6" width="10.8571428571429" style="429" bestFit="1" customWidth="1"/>
    <col min="7" max="16384" width="9.14285714285714" style="429" customWidth="1"/>
  </cols>
  <sheetData>
    <row r="2" spans="1:1" ht="17.4">
      <c r="A2" s="430" t="s">
        <v>262</v>
      </c>
    </row>
    <row r="4" spans="1:4" ht="20.4">
      <c r="A4" s="743" t="s">
        <v>263</v>
      </c>
      <c r="B4" s="743"/>
      <c r="C4" s="743"/>
      <c r="D4" s="743"/>
    </row>
    <row r="5" spans="1:4" ht="21">
      <c r="A5" s="744"/>
      <c r="B5" s="744"/>
      <c r="C5" s="744"/>
      <c r="D5" s="744"/>
    </row>
    <row r="6" spans="1:4" ht="21.6" thickBot="1">
      <c r="A6" s="744"/>
      <c r="B6" s="744"/>
      <c r="C6" s="744"/>
      <c r="D6" s="745" t="s">
        <v>264</v>
      </c>
    </row>
    <row r="7" spans="1:4" ht="106.2" thickTop="1" thickBot="1">
      <c r="A7" s="746" t="s">
        <v>265</v>
      </c>
      <c r="B7" s="747" t="s">
        <v>266</v>
      </c>
      <c r="C7" s="748" t="s">
        <v>336</v>
      </c>
      <c r="D7" s="748" t="s">
        <v>268</v>
      </c>
    </row>
    <row r="8" spans="1:4" ht="21.6" thickBot="1">
      <c r="A8" s="749" t="s">
        <v>66</v>
      </c>
      <c r="B8" s="750" t="s">
        <v>269</v>
      </c>
      <c r="C8" s="751">
        <f>C9+C14+C18</f>
        <v>0</v>
      </c>
      <c r="D8" s="751">
        <f>D9+D14+D18</f>
        <v>0</v>
      </c>
    </row>
    <row r="9" spans="1:4" ht="21">
      <c r="A9" s="752">
        <v>1</v>
      </c>
      <c r="B9" s="753" t="s">
        <v>270</v>
      </c>
      <c r="C9" s="754">
        <f>C10+C11+C12+C13</f>
        <v>0</v>
      </c>
      <c r="D9" s="754">
        <f>D10+D11+D12+D13</f>
        <v>0</v>
      </c>
    </row>
    <row r="10" spans="1:4" ht="21">
      <c r="A10" s="755" t="s">
        <v>271</v>
      </c>
      <c r="B10" s="756" t="s">
        <v>272</v>
      </c>
      <c r="C10" s="757"/>
      <c r="D10" s="757"/>
    </row>
    <row r="11" spans="1:4" ht="21">
      <c r="A11" s="755" t="s">
        <v>273</v>
      </c>
      <c r="B11" s="756" t="s">
        <v>274</v>
      </c>
      <c r="C11" s="757"/>
      <c r="D11" s="757"/>
    </row>
    <row r="12" spans="1:4" ht="21">
      <c r="A12" s="755" t="s">
        <v>275</v>
      </c>
      <c r="B12" s="756" t="s">
        <v>276</v>
      </c>
      <c r="C12" s="757"/>
      <c r="D12" s="757"/>
    </row>
    <row r="13" spans="1:4" ht="21">
      <c r="A13" s="758" t="s">
        <v>277</v>
      </c>
      <c r="B13" s="759" t="s">
        <v>278</v>
      </c>
      <c r="C13" s="760"/>
      <c r="D13" s="760"/>
    </row>
    <row r="14" spans="1:4" ht="21">
      <c r="A14" s="752">
        <v>2</v>
      </c>
      <c r="B14" s="753" t="s">
        <v>279</v>
      </c>
      <c r="C14" s="754">
        <f>C15+C16+C17</f>
        <v>0</v>
      </c>
      <c r="D14" s="754">
        <f>D15+D16+D17</f>
        <v>0</v>
      </c>
    </row>
    <row r="15" spans="1:4" ht="21">
      <c r="A15" s="755" t="s">
        <v>271</v>
      </c>
      <c r="B15" s="756" t="s">
        <v>280</v>
      </c>
      <c r="C15" s="757"/>
      <c r="D15" s="757"/>
    </row>
    <row r="16" spans="1:4" ht="21">
      <c r="A16" s="755" t="s">
        <v>273</v>
      </c>
      <c r="B16" s="756" t="s">
        <v>281</v>
      </c>
      <c r="C16" s="757"/>
      <c r="D16" s="757"/>
    </row>
    <row r="17" spans="1:4" ht="21">
      <c r="A17" s="755" t="s">
        <v>275</v>
      </c>
      <c r="B17" s="756" t="s">
        <v>282</v>
      </c>
      <c r="C17" s="761"/>
      <c r="D17" s="761"/>
    </row>
    <row r="18" spans="1:4" ht="21">
      <c r="A18" s="762">
        <v>3</v>
      </c>
      <c r="B18" s="763" t="s">
        <v>283</v>
      </c>
      <c r="C18" s="764">
        <f>C19+C20+C21+C22+C23</f>
        <v>0</v>
      </c>
      <c r="D18" s="764">
        <f>D19+D20+D21+D22+D23</f>
        <v>0</v>
      </c>
    </row>
    <row r="19" spans="1:4" ht="21">
      <c r="A19" s="755" t="s">
        <v>271</v>
      </c>
      <c r="B19" s="756" t="s">
        <v>284</v>
      </c>
      <c r="C19" s="757"/>
      <c r="D19" s="757"/>
    </row>
    <row r="20" spans="1:4" ht="21">
      <c r="A20" s="755" t="s">
        <v>273</v>
      </c>
      <c r="B20" s="756" t="s">
        <v>285</v>
      </c>
      <c r="C20" s="757"/>
      <c r="D20" s="757"/>
    </row>
    <row r="21" spans="1:4" ht="21">
      <c r="A21" s="755" t="s">
        <v>275</v>
      </c>
      <c r="B21" s="756" t="s">
        <v>286</v>
      </c>
      <c r="C21" s="757"/>
      <c r="D21" s="757"/>
    </row>
    <row r="22" spans="1:4" ht="21">
      <c r="A22" s="755" t="s">
        <v>277</v>
      </c>
      <c r="B22" s="756" t="s">
        <v>287</v>
      </c>
      <c r="C22" s="757"/>
      <c r="D22" s="757"/>
    </row>
    <row r="23" spans="1:4" ht="21.6" thickBot="1">
      <c r="A23" s="755" t="s">
        <v>288</v>
      </c>
      <c r="B23" s="756" t="s">
        <v>289</v>
      </c>
      <c r="C23" s="761"/>
      <c r="D23" s="761"/>
    </row>
    <row r="24" spans="1:4" ht="21.6" thickBot="1">
      <c r="A24" s="765" t="s">
        <v>67</v>
      </c>
      <c r="B24" s="766" t="s">
        <v>290</v>
      </c>
      <c r="C24" s="751">
        <f>C25+C30</f>
        <v>69109095</v>
      </c>
      <c r="D24" s="751">
        <f>D25+D30</f>
        <v>171520504</v>
      </c>
    </row>
    <row r="25" spans="1:4" ht="21">
      <c r="A25" s="767">
        <v>1</v>
      </c>
      <c r="B25" s="768" t="s">
        <v>29</v>
      </c>
      <c r="C25" s="754">
        <f>C26+C27+C28+C29</f>
        <v>26658037</v>
      </c>
      <c r="D25" s="754">
        <f>D26+D27+D28+D29</f>
        <v>70670504</v>
      </c>
    </row>
    <row r="26" spans="1:4" ht="21">
      <c r="A26" s="769" t="s">
        <v>271</v>
      </c>
      <c r="B26" s="770" t="s">
        <v>291</v>
      </c>
      <c r="C26" s="757">
        <v>15137373</v>
      </c>
      <c r="D26" s="757">
        <v>26400000</v>
      </c>
    </row>
    <row r="27" spans="1:4" ht="21">
      <c r="A27" s="769" t="s">
        <v>273</v>
      </c>
      <c r="B27" s="770" t="s">
        <v>292</v>
      </c>
      <c r="C27" s="757">
        <v>2322147</v>
      </c>
      <c r="D27" s="757">
        <v>4082000</v>
      </c>
    </row>
    <row r="28" spans="1:4" ht="21">
      <c r="A28" s="769" t="s">
        <v>277</v>
      </c>
      <c r="B28" s="770" t="s">
        <v>293</v>
      </c>
      <c r="C28" s="757">
        <v>9198517</v>
      </c>
      <c r="D28" s="757">
        <f>20425569+3500000+16262935</f>
        <v>40188504</v>
      </c>
    </row>
    <row r="29" spans="1:6" ht="21">
      <c r="A29" s="771" t="s">
        <v>288</v>
      </c>
      <c r="B29" s="772" t="s">
        <v>294</v>
      </c>
      <c r="C29" s="760"/>
      <c r="D29" s="760"/>
      <c r="F29" s="526"/>
    </row>
    <row r="30" spans="1:4" ht="21">
      <c r="A30" s="773">
        <v>2</v>
      </c>
      <c r="B30" s="774" t="s">
        <v>37</v>
      </c>
      <c r="C30" s="775">
        <v>42451058</v>
      </c>
      <c r="D30" s="775">
        <v>100850000</v>
      </c>
    </row>
    <row r="31" spans="1:4" ht="21">
      <c r="A31" s="776">
        <v>3</v>
      </c>
      <c r="B31" s="777" t="s">
        <v>295</v>
      </c>
      <c r="C31" s="764">
        <f>C32+C33+C34+C35+C36+C37</f>
        <v>48047485</v>
      </c>
      <c r="D31" s="764">
        <f>D32+D33+D34+D35+D36+D37</f>
        <v>128876036</v>
      </c>
    </row>
    <row r="32" spans="1:4" ht="21">
      <c r="A32" s="778" t="s">
        <v>271</v>
      </c>
      <c r="B32" s="779" t="s">
        <v>296</v>
      </c>
      <c r="C32" s="757">
        <v>1073900</v>
      </c>
      <c r="D32" s="757">
        <v>49000000</v>
      </c>
    </row>
    <row r="33" spans="1:4" ht="21">
      <c r="A33" s="778" t="s">
        <v>273</v>
      </c>
      <c r="B33" s="779" t="s">
        <v>297</v>
      </c>
      <c r="C33" s="757">
        <v>3597777</v>
      </c>
      <c r="D33" s="757">
        <v>8370000</v>
      </c>
    </row>
    <row r="34" spans="1:4" ht="21">
      <c r="A34" s="778" t="s">
        <v>275</v>
      </c>
      <c r="B34" s="779" t="s">
        <v>298</v>
      </c>
      <c r="C34" s="757">
        <v>39110604</v>
      </c>
      <c r="D34" s="757">
        <v>55243101</v>
      </c>
    </row>
    <row r="35" spans="1:4" ht="21">
      <c r="A35" s="778" t="s">
        <v>277</v>
      </c>
      <c r="B35" s="779" t="s">
        <v>299</v>
      </c>
      <c r="C35" s="757"/>
      <c r="D35" s="757"/>
    </row>
    <row r="36" spans="1:4" ht="21">
      <c r="A36" s="778" t="s">
        <v>300</v>
      </c>
      <c r="B36" s="779" t="s">
        <v>301</v>
      </c>
      <c r="C36" s="757">
        <v>4265204</v>
      </c>
      <c r="D36" s="757">
        <v>16262935</v>
      </c>
    </row>
    <row r="37" spans="1:4" ht="21.6" thickBot="1">
      <c r="A37" s="780" t="s">
        <v>302</v>
      </c>
      <c r="B37" s="781" t="s">
        <v>303</v>
      </c>
      <c r="C37" s="782"/>
      <c r="D37" s="782"/>
    </row>
    <row r="38" spans="1:4" ht="21.6" thickTop="1">
      <c r="A38" s="744"/>
      <c r="B38" s="744"/>
      <c r="C38" s="744"/>
      <c r="D38" s="744"/>
    </row>
    <row r="39" spans="1:4" ht="21">
      <c r="A39" s="744"/>
      <c r="B39" s="744"/>
      <c r="C39" s="744"/>
      <c r="D39" s="744"/>
    </row>
    <row r="40" spans="1:4" ht="21">
      <c r="A40" s="744"/>
      <c r="B40" s="783" t="s">
        <v>246</v>
      </c>
      <c r="C40" s="783" t="s">
        <v>247</v>
      </c>
      <c r="D40" s="783"/>
    </row>
    <row r="41" spans="1:4" ht="21">
      <c r="A41" s="744"/>
      <c r="B41" s="784"/>
      <c r="C41" s="783"/>
      <c r="D41" s="783"/>
    </row>
    <row r="42" spans="1:4" ht="21">
      <c r="A42" s="744"/>
      <c r="B42" s="784" t="s">
        <v>304</v>
      </c>
      <c r="C42" s="784" t="s">
        <v>305</v>
      </c>
      <c r="D42" s="784"/>
    </row>
  </sheetData>
  <mergeCells count="3">
    <mergeCell ref="A4:D4"/>
    <mergeCell ref="C40:D40"/>
    <mergeCell ref="C42:D42"/>
  </mergeCells>
  <pageMargins left="0.25" right="0.25" top="0.75" bottom="0.75" header="0.3" footer="0.3"/>
  <pageSetup fitToHeight="0" orientation="portrait" paperSize="9" scale="7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F054BF8-E0BC-4777-8C83-715D98A7B9AB}">
  <dimension ref="A1:R100"/>
  <sheetViews>
    <sheetView view="pageBreakPreview" zoomScale="60" zoomScaleNormal="120" workbookViewId="0" topLeftCell="A84">
      <selection pane="topLeft" activeCell="A66" sqref="A66:P97"/>
    </sheetView>
  </sheetViews>
  <sheetFormatPr defaultColWidth="19.8900669642857" defaultRowHeight="25.2"/>
  <cols>
    <col min="1" max="1" width="19.8571428571429" style="127" customWidth="1"/>
    <col min="2" max="2" width="40.7142857142857" style="127" customWidth="1"/>
    <col min="3" max="16384" width="19.8571428571429" style="127"/>
  </cols>
  <sheetData>
    <row r="1" spans="1:1" ht="25.2">
      <c r="A1" s="126" t="s">
        <v>115</v>
      </c>
    </row>
    <row r="2" spans="1:4" ht="25.2">
      <c r="A2" s="128" t="s">
        <v>89</v>
      </c>
      <c r="B2" s="128"/>
      <c r="C2" s="128"/>
      <c r="D2" s="128"/>
    </row>
    <row r="3" spans="1:4" ht="25.2">
      <c r="A3" s="128"/>
      <c r="B3" s="128" t="s">
        <v>141</v>
      </c>
      <c r="C3" s="128"/>
      <c r="D3" s="128"/>
    </row>
    <row r="4" spans="1:16" ht="19.8" customHeight="1" thickBot="1">
      <c r="A4" s="129"/>
      <c r="B4" s="130"/>
      <c r="C4" s="246"/>
      <c r="D4" s="246"/>
      <c r="E4" s="239"/>
      <c r="F4" s="239"/>
      <c r="G4" s="239"/>
      <c r="H4" s="239"/>
      <c r="I4" s="238"/>
      <c r="J4" s="238"/>
      <c r="K4" s="239"/>
      <c r="L4" s="239"/>
      <c r="M4" s="238"/>
      <c r="N4" s="238"/>
      <c r="O4" s="249" t="s">
        <v>0</v>
      </c>
      <c r="P4" s="249"/>
    </row>
    <row r="5" spans="1:16" ht="7.5" customHeight="1" thickBot="1">
      <c r="A5" s="131"/>
      <c r="B5" s="132"/>
      <c r="C5" s="242"/>
      <c r="D5" s="242"/>
      <c r="E5" s="243"/>
      <c r="F5" s="243"/>
      <c r="G5" s="243"/>
      <c r="H5" s="243"/>
      <c r="I5" s="244"/>
      <c r="J5" s="244"/>
      <c r="K5" s="244"/>
      <c r="L5" s="244"/>
      <c r="M5" s="245"/>
      <c r="N5" s="245"/>
      <c r="O5" s="245"/>
      <c r="P5" s="250"/>
    </row>
    <row r="6" spans="1:16" ht="49.8" thickBot="1">
      <c r="A6" s="133" t="s">
        <v>93</v>
      </c>
      <c r="B6" s="134" t="s">
        <v>114</v>
      </c>
      <c r="C6" s="258"/>
      <c r="D6" s="240"/>
      <c r="E6" s="240"/>
      <c r="F6" s="240"/>
      <c r="G6" s="240"/>
      <c r="H6" s="240"/>
      <c r="I6" s="240"/>
      <c r="J6" s="240"/>
      <c r="K6" s="240"/>
      <c r="L6" s="241"/>
      <c r="M6" s="247" t="s">
        <v>90</v>
      </c>
      <c r="N6" s="248"/>
      <c r="O6" s="253">
        <v>2047001</v>
      </c>
      <c r="P6" s="254"/>
    </row>
    <row r="7" spans="1:16" ht="25.8" thickBot="1">
      <c r="A7" s="133" t="s">
        <v>17</v>
      </c>
      <c r="B7" s="135" t="s">
        <v>94</v>
      </c>
      <c r="C7" s="255"/>
      <c r="D7" s="246"/>
      <c r="E7" s="246"/>
      <c r="F7" s="246"/>
      <c r="G7" s="246"/>
      <c r="H7" s="246"/>
      <c r="I7" s="246"/>
      <c r="J7" s="246"/>
      <c r="K7" s="246"/>
      <c r="L7" s="256"/>
      <c r="M7" s="247" t="s">
        <v>18</v>
      </c>
      <c r="N7" s="248"/>
      <c r="O7" s="257" t="s">
        <v>94</v>
      </c>
      <c r="P7" s="250"/>
    </row>
    <row r="8" spans="1:16" ht="25.2">
      <c r="A8" s="136" t="s">
        <v>19</v>
      </c>
      <c r="B8" s="265" t="s">
        <v>9</v>
      </c>
      <c r="C8" s="251">
        <v>-1</v>
      </c>
      <c r="D8" s="252"/>
      <c r="E8" s="251">
        <v>-2</v>
      </c>
      <c r="F8" s="252"/>
      <c r="G8" s="251">
        <v>-3</v>
      </c>
      <c r="H8" s="252"/>
      <c r="I8" s="251">
        <v>-4</v>
      </c>
      <c r="J8" s="252"/>
      <c r="K8" s="251">
        <v>-5</v>
      </c>
      <c r="L8" s="252"/>
      <c r="M8" s="251">
        <v>-6</v>
      </c>
      <c r="N8" s="252"/>
      <c r="O8" s="251" t="s">
        <v>4</v>
      </c>
      <c r="P8" s="252"/>
    </row>
    <row r="9" spans="1:16" ht="85.2" customHeight="1">
      <c r="A9" s="136"/>
      <c r="B9" s="261"/>
      <c r="C9" s="259" t="s">
        <v>5</v>
      </c>
      <c r="D9" s="260"/>
      <c r="E9" s="259" t="s">
        <v>6</v>
      </c>
      <c r="F9" s="260"/>
      <c r="G9" s="259" t="s">
        <v>7</v>
      </c>
      <c r="H9" s="260"/>
      <c r="I9" s="259" t="s">
        <v>7</v>
      </c>
      <c r="J9" s="260"/>
      <c r="K9" s="259" t="s">
        <v>7</v>
      </c>
      <c r="L9" s="260"/>
      <c r="M9" s="259" t="s">
        <v>5</v>
      </c>
      <c r="N9" s="260"/>
      <c r="O9" s="259" t="s">
        <v>8</v>
      </c>
      <c r="P9" s="260"/>
    </row>
    <row r="10" spans="1:16" ht="57.6" customHeight="1" thickBot="1">
      <c r="A10" s="261"/>
      <c r="B10" s="261"/>
      <c r="C10" s="259" t="s">
        <v>20</v>
      </c>
      <c r="D10" s="260"/>
      <c r="E10" s="259" t="s">
        <v>142</v>
      </c>
      <c r="F10" s="260"/>
      <c r="G10" s="259" t="s">
        <v>143</v>
      </c>
      <c r="H10" s="260"/>
      <c r="I10" s="259" t="s">
        <v>144</v>
      </c>
      <c r="J10" s="260"/>
      <c r="K10" s="259" t="s">
        <v>148</v>
      </c>
      <c r="L10" s="260"/>
      <c r="M10" s="263" t="s">
        <v>146</v>
      </c>
      <c r="N10" s="264"/>
      <c r="O10" s="259"/>
      <c r="P10" s="260"/>
    </row>
    <row r="11" spans="1:16" ht="52.8" customHeight="1" thickBot="1">
      <c r="A11" s="262"/>
      <c r="B11" s="262"/>
      <c r="C11" s="263" t="s">
        <v>145</v>
      </c>
      <c r="D11" s="264"/>
      <c r="E11" s="263"/>
      <c r="F11" s="264"/>
      <c r="G11" s="263"/>
      <c r="H11" s="264"/>
      <c r="I11" s="263"/>
      <c r="J11" s="264"/>
      <c r="K11" s="263"/>
      <c r="L11" s="264"/>
      <c r="M11" s="266">
        <v>2025</v>
      </c>
      <c r="N11" s="267"/>
      <c r="O11" s="263"/>
      <c r="P11" s="264"/>
    </row>
    <row r="12" spans="1:16" ht="25.8" thickBot="1">
      <c r="A12" s="137">
        <v>600</v>
      </c>
      <c r="B12" s="138" t="s">
        <v>21</v>
      </c>
      <c r="C12" s="268">
        <v>18050.656999999999</v>
      </c>
      <c r="D12" s="269"/>
      <c r="E12" s="268">
        <v>19740</v>
      </c>
      <c r="F12" s="269"/>
      <c r="G12" s="268">
        <v>19740</v>
      </c>
      <c r="H12" s="269"/>
      <c r="I12" s="268">
        <v>26400</v>
      </c>
      <c r="J12" s="269"/>
      <c r="K12" s="268">
        <f>26400/12*4</f>
        <v>8800</v>
      </c>
      <c r="L12" s="269"/>
      <c r="M12" s="268">
        <v>7546.5230000000001</v>
      </c>
      <c r="N12" s="269"/>
      <c r="O12" s="268">
        <f>+K12-M12</f>
        <v>1253.4769999999999</v>
      </c>
      <c r="P12" s="269"/>
    </row>
    <row r="13" spans="1:16" ht="25.8" thickBot="1">
      <c r="A13" s="137">
        <v>601</v>
      </c>
      <c r="B13" s="138" t="s">
        <v>22</v>
      </c>
      <c r="C13" s="268">
        <v>2916.2109999999998</v>
      </c>
      <c r="D13" s="269"/>
      <c r="E13" s="268">
        <v>3264.24</v>
      </c>
      <c r="F13" s="269"/>
      <c r="G13" s="268">
        <v>3264.24</v>
      </c>
      <c r="H13" s="269"/>
      <c r="I13" s="268">
        <v>4082</v>
      </c>
      <c r="J13" s="269"/>
      <c r="K13" s="268">
        <f>+I13/12*4</f>
        <v>1360.6666666666667</v>
      </c>
      <c r="L13" s="269"/>
      <c r="M13" s="268">
        <v>1157.4390000000001</v>
      </c>
      <c r="N13" s="269"/>
      <c r="O13" s="268">
        <f>+K13-M13</f>
        <v>203.22766666666666</v>
      </c>
      <c r="P13" s="269"/>
    </row>
    <row r="14" spans="1:16" ht="51" thickBot="1">
      <c r="A14" s="137">
        <v>602</v>
      </c>
      <c r="B14" s="138" t="s">
        <v>23</v>
      </c>
      <c r="C14" s="268">
        <v>34029.455000000002</v>
      </c>
      <c r="D14" s="269"/>
      <c r="E14" s="268">
        <f>30195.76-3500-1000</f>
        <v>25695.759999999998</v>
      </c>
      <c r="F14" s="269"/>
      <c r="G14" s="268">
        <f>49001.8-3500-6000</f>
        <v>39501.800000000003</v>
      </c>
      <c r="H14" s="269"/>
      <c r="I14" s="268">
        <v>36688</v>
      </c>
      <c r="J14" s="269"/>
      <c r="K14" s="268">
        <f>+I14/12*4</f>
        <v>12229.333333333334</v>
      </c>
      <c r="L14" s="269"/>
      <c r="M14" s="268">
        <v>5947.5879999999997</v>
      </c>
      <c r="N14" s="269"/>
      <c r="O14" s="268">
        <f>+K14-M14</f>
        <v>6281.7453333333342</v>
      </c>
      <c r="P14" s="269"/>
    </row>
    <row r="15" spans="1:16" ht="21.6" customHeight="1" thickBot="1">
      <c r="A15" s="137">
        <v>603</v>
      </c>
      <c r="B15" s="138" t="s">
        <v>24</v>
      </c>
      <c r="C15" s="268">
        <v>0</v>
      </c>
      <c r="D15" s="269"/>
      <c r="E15" s="268">
        <v>0</v>
      </c>
      <c r="F15" s="269"/>
      <c r="G15" s="268">
        <v>0</v>
      </c>
      <c r="H15" s="269"/>
      <c r="I15" s="268">
        <v>0</v>
      </c>
      <c r="J15" s="269"/>
      <c r="K15" s="268">
        <v>0</v>
      </c>
      <c r="L15" s="269"/>
      <c r="M15" s="268">
        <v>0</v>
      </c>
      <c r="N15" s="269"/>
      <c r="O15" s="268">
        <f>K15-M15</f>
        <v>0</v>
      </c>
      <c r="P15" s="269"/>
    </row>
    <row r="16" spans="1:16" ht="51" thickBot="1">
      <c r="A16" s="137">
        <v>604</v>
      </c>
      <c r="B16" s="138" t="s">
        <v>25</v>
      </c>
      <c r="C16" s="268">
        <v>0</v>
      </c>
      <c r="D16" s="269"/>
      <c r="E16" s="268">
        <v>0</v>
      </c>
      <c r="F16" s="269"/>
      <c r="G16" s="268">
        <v>0</v>
      </c>
      <c r="H16" s="269"/>
      <c r="I16" s="268">
        <v>0</v>
      </c>
      <c r="J16" s="269"/>
      <c r="K16" s="268">
        <v>0</v>
      </c>
      <c r="L16" s="269"/>
      <c r="M16" s="268">
        <v>0</v>
      </c>
      <c r="N16" s="269"/>
      <c r="O16" s="268">
        <f>K16-M16</f>
        <v>0</v>
      </c>
      <c r="P16" s="269"/>
    </row>
    <row r="17" spans="1:16" ht="21" customHeight="1" thickBot="1">
      <c r="A17" s="137">
        <v>605</v>
      </c>
      <c r="B17" s="138" t="s">
        <v>26</v>
      </c>
      <c r="C17" s="268">
        <v>0</v>
      </c>
      <c r="D17" s="269"/>
      <c r="E17" s="268">
        <v>0</v>
      </c>
      <c r="F17" s="269"/>
      <c r="G17" s="268">
        <v>0</v>
      </c>
      <c r="H17" s="269"/>
      <c r="I17" s="268">
        <v>0</v>
      </c>
      <c r="J17" s="269"/>
      <c r="K17" s="268">
        <v>0</v>
      </c>
      <c r="L17" s="269"/>
      <c r="M17" s="268">
        <v>0</v>
      </c>
      <c r="N17" s="269"/>
      <c r="O17" s="268">
        <f>K17-M17</f>
        <v>0</v>
      </c>
      <c r="P17" s="269"/>
    </row>
    <row r="18" spans="1:16" ht="34.8" customHeight="1" thickBot="1">
      <c r="A18" s="137">
        <v>606</v>
      </c>
      <c r="B18" s="138" t="s">
        <v>27</v>
      </c>
      <c r="C18" s="268"/>
      <c r="D18" s="269"/>
      <c r="E18" s="268">
        <v>0</v>
      </c>
      <c r="F18" s="269"/>
      <c r="G18" s="268">
        <v>0</v>
      </c>
      <c r="H18" s="269"/>
      <c r="I18" s="268">
        <v>0</v>
      </c>
      <c r="J18" s="269"/>
      <c r="K18" s="268">
        <v>0</v>
      </c>
      <c r="L18" s="269"/>
      <c r="M18" s="268">
        <v>0</v>
      </c>
      <c r="N18" s="269"/>
      <c r="O18" s="268">
        <f>K18-M18</f>
        <v>0</v>
      </c>
      <c r="P18" s="269"/>
    </row>
    <row r="19" spans="1:16" ht="45" customHeight="1" thickBot="1">
      <c r="A19" s="137">
        <v>609</v>
      </c>
      <c r="B19" s="138" t="s">
        <v>121</v>
      </c>
      <c r="C19" s="139"/>
      <c r="D19" s="140"/>
      <c r="E19" s="268">
        <v>3500</v>
      </c>
      <c r="F19" s="269"/>
      <c r="G19" s="268">
        <v>3500</v>
      </c>
      <c r="H19" s="269"/>
      <c r="I19" s="268">
        <v>3500</v>
      </c>
      <c r="J19" s="269"/>
      <c r="K19" s="139"/>
      <c r="L19" s="140">
        <v>3500</v>
      </c>
      <c r="M19" s="268">
        <v>0</v>
      </c>
      <c r="N19" s="269"/>
      <c r="O19" s="268">
        <f>+L19-M19</f>
        <v>3500</v>
      </c>
      <c r="P19" s="269"/>
    </row>
    <row r="20" spans="1:16" ht="25.8" thickBot="1">
      <c r="A20" s="141" t="s">
        <v>28</v>
      </c>
      <c r="B20" s="142" t="s">
        <v>29</v>
      </c>
      <c r="C20" s="270">
        <f>C12+C13+C14+C15+C16+C17+C18</f>
        <v>54996.323000000004</v>
      </c>
      <c r="D20" s="271"/>
      <c r="E20" s="270">
        <f>E12+E13+E14+E15+E16+E17+E18+E19</f>
        <v>52200</v>
      </c>
      <c r="F20" s="271"/>
      <c r="G20" s="270">
        <f>G12+G13+G14+G15+G16+G17+G18+G19</f>
        <v>66006.040000000008</v>
      </c>
      <c r="H20" s="271"/>
      <c r="I20" s="270">
        <f>I12+I13+I14+I15+I16+I17+I18+I19</f>
        <v>70670</v>
      </c>
      <c r="J20" s="271"/>
      <c r="K20" s="270">
        <f>K12+K13+K14+K15+K16+K17+K18+K19</f>
        <v>22390</v>
      </c>
      <c r="L20" s="271"/>
      <c r="M20" s="270">
        <f>M12+M13+M14+M15+M16+M17+M18+M19</f>
        <v>14651.549999999999</v>
      </c>
      <c r="N20" s="271"/>
      <c r="O20" s="270">
        <f>SUM(O12:P19)</f>
        <v>11238.450000000001</v>
      </c>
      <c r="P20" s="271"/>
    </row>
    <row r="21" spans="1:16" ht="18" customHeight="1" thickBot="1">
      <c r="A21" s="137">
        <v>230</v>
      </c>
      <c r="B21" s="138" t="s">
        <v>30</v>
      </c>
      <c r="C21" s="268">
        <v>0</v>
      </c>
      <c r="D21" s="269"/>
      <c r="E21" s="268"/>
      <c r="F21" s="269"/>
      <c r="G21" s="268"/>
      <c r="H21" s="269"/>
      <c r="I21" s="268"/>
      <c r="J21" s="269"/>
      <c r="K21" s="268"/>
      <c r="L21" s="269"/>
      <c r="M21" s="268">
        <v>0</v>
      </c>
      <c r="N21" s="269"/>
      <c r="O21" s="268">
        <f>K21-M21</f>
        <v>0</v>
      </c>
      <c r="P21" s="269"/>
    </row>
    <row r="22" spans="1:16" ht="25.8" thickBot="1">
      <c r="A22" s="137">
        <v>231</v>
      </c>
      <c r="B22" s="138" t="s">
        <v>31</v>
      </c>
      <c r="C22" s="268"/>
      <c r="D22" s="269"/>
      <c r="E22" s="268">
        <v>6000</v>
      </c>
      <c r="F22" s="269"/>
      <c r="G22" s="268">
        <v>6000</v>
      </c>
      <c r="H22" s="269"/>
      <c r="I22" s="268">
        <v>6000</v>
      </c>
      <c r="J22" s="269"/>
      <c r="K22" s="268">
        <v>6000</v>
      </c>
      <c r="L22" s="269"/>
      <c r="M22" s="268"/>
      <c r="N22" s="269"/>
      <c r="O22" s="268">
        <f t="shared" si="0" ref="O22:O28">K22-M22</f>
        <v>6000</v>
      </c>
      <c r="P22" s="269"/>
    </row>
    <row r="23" spans="1:16" ht="25.8" thickBot="1">
      <c r="A23" s="137">
        <v>232</v>
      </c>
      <c r="B23" s="138" t="s">
        <v>32</v>
      </c>
      <c r="C23" s="268">
        <v>0</v>
      </c>
      <c r="D23" s="269"/>
      <c r="E23" s="268">
        <v>0</v>
      </c>
      <c r="F23" s="269"/>
      <c r="G23" s="268">
        <v>0</v>
      </c>
      <c r="H23" s="269"/>
      <c r="I23" s="268">
        <v>0</v>
      </c>
      <c r="J23" s="269"/>
      <c r="K23" s="268">
        <v>0</v>
      </c>
      <c r="L23" s="269"/>
      <c r="M23" s="268">
        <v>0</v>
      </c>
      <c r="N23" s="269"/>
      <c r="O23" s="268">
        <f t="shared" si="0"/>
        <v>0</v>
      </c>
      <c r="P23" s="269"/>
    </row>
    <row r="24" spans="1:16" ht="37.5" customHeight="1" thickBot="1">
      <c r="A24" s="143" t="s">
        <v>33</v>
      </c>
      <c r="B24" s="144" t="s">
        <v>34</v>
      </c>
      <c r="C24" s="272">
        <f>C21+C22+C23</f>
        <v>0</v>
      </c>
      <c r="D24" s="273"/>
      <c r="E24" s="272">
        <f>E21+E22+E23</f>
        <v>6000</v>
      </c>
      <c r="F24" s="273"/>
      <c r="G24" s="272">
        <f>G21+G22+G23</f>
        <v>6000</v>
      </c>
      <c r="H24" s="273"/>
      <c r="I24" s="272">
        <f>I21+I22+I23</f>
        <v>6000</v>
      </c>
      <c r="J24" s="273"/>
      <c r="K24" s="272">
        <f>K21+K22+K23</f>
        <v>6000</v>
      </c>
      <c r="L24" s="273"/>
      <c r="M24" s="272">
        <f>M21+M22+M23</f>
        <v>0</v>
      </c>
      <c r="N24" s="273"/>
      <c r="O24" s="268">
        <f t="shared" si="0"/>
        <v>6000</v>
      </c>
      <c r="P24" s="269"/>
    </row>
    <row r="25" spans="1:16" ht="18" customHeight="1" thickBot="1">
      <c r="A25" s="137">
        <v>230</v>
      </c>
      <c r="B25" s="138" t="s">
        <v>30</v>
      </c>
      <c r="C25" s="268">
        <v>0</v>
      </c>
      <c r="D25" s="269"/>
      <c r="E25" s="268">
        <v>0</v>
      </c>
      <c r="F25" s="269"/>
      <c r="G25" s="268">
        <v>0</v>
      </c>
      <c r="H25" s="269"/>
      <c r="I25" s="268">
        <v>0</v>
      </c>
      <c r="J25" s="269"/>
      <c r="K25" s="268">
        <v>0</v>
      </c>
      <c r="L25" s="269"/>
      <c r="M25" s="268">
        <v>0</v>
      </c>
      <c r="N25" s="269"/>
      <c r="O25" s="268">
        <f t="shared" si="0"/>
        <v>0</v>
      </c>
      <c r="P25" s="269"/>
    </row>
    <row r="26" spans="1:16" ht="25.8" thickBot="1">
      <c r="A26" s="137">
        <v>231</v>
      </c>
      <c r="B26" s="138" t="s">
        <v>31</v>
      </c>
      <c r="C26" s="268">
        <v>0</v>
      </c>
      <c r="D26" s="269"/>
      <c r="E26" s="268">
        <v>0</v>
      </c>
      <c r="F26" s="269"/>
      <c r="G26" s="268">
        <v>0</v>
      </c>
      <c r="H26" s="269"/>
      <c r="I26" s="268">
        <v>0</v>
      </c>
      <c r="J26" s="269"/>
      <c r="K26" s="268">
        <v>0</v>
      </c>
      <c r="L26" s="269"/>
      <c r="M26" s="268">
        <v>0</v>
      </c>
      <c r="N26" s="269"/>
      <c r="O26" s="268">
        <f t="shared" si="0"/>
        <v>0</v>
      </c>
      <c r="P26" s="269"/>
    </row>
    <row r="27" spans="1:16" ht="25.8" thickBot="1">
      <c r="A27" s="137">
        <v>232</v>
      </c>
      <c r="B27" s="138" t="s">
        <v>32</v>
      </c>
      <c r="C27" s="268">
        <v>0</v>
      </c>
      <c r="D27" s="269"/>
      <c r="E27" s="268">
        <v>0</v>
      </c>
      <c r="F27" s="269"/>
      <c r="G27" s="268">
        <v>0</v>
      </c>
      <c r="H27" s="269"/>
      <c r="I27" s="268">
        <v>0</v>
      </c>
      <c r="J27" s="269"/>
      <c r="K27" s="268">
        <v>0</v>
      </c>
      <c r="L27" s="269"/>
      <c r="M27" s="268">
        <v>0</v>
      </c>
      <c r="N27" s="269"/>
      <c r="O27" s="268">
        <f t="shared" si="0"/>
        <v>0</v>
      </c>
      <c r="P27" s="269"/>
    </row>
    <row r="28" spans="1:16" ht="76.8" customHeight="1" thickBot="1">
      <c r="A28" s="143" t="s">
        <v>33</v>
      </c>
      <c r="B28" s="144" t="s">
        <v>35</v>
      </c>
      <c r="C28" s="272">
        <f>C25+C26+C27</f>
        <v>0</v>
      </c>
      <c r="D28" s="273"/>
      <c r="E28" s="272">
        <f>E25+E26+E27</f>
        <v>0</v>
      </c>
      <c r="F28" s="273"/>
      <c r="G28" s="272">
        <f>G25+G26+G27</f>
        <v>0</v>
      </c>
      <c r="H28" s="273"/>
      <c r="I28" s="272">
        <f>I25+I26+I27</f>
        <v>0</v>
      </c>
      <c r="J28" s="273"/>
      <c r="K28" s="272">
        <f>K25+K26+K27</f>
        <v>0</v>
      </c>
      <c r="L28" s="273"/>
      <c r="M28" s="272">
        <f>M25+M26+M27</f>
        <v>0</v>
      </c>
      <c r="N28" s="273"/>
      <c r="O28" s="268">
        <f t="shared" si="0"/>
        <v>0</v>
      </c>
      <c r="P28" s="269"/>
    </row>
    <row r="29" spans="1:16" ht="25.8" thickBot="1">
      <c r="A29" s="141" t="s">
        <v>36</v>
      </c>
      <c r="B29" s="145" t="s">
        <v>37</v>
      </c>
      <c r="C29" s="274">
        <f>C24+C28</f>
        <v>0</v>
      </c>
      <c r="D29" s="275"/>
      <c r="E29" s="274">
        <f>E24+E28</f>
        <v>6000</v>
      </c>
      <c r="F29" s="275"/>
      <c r="G29" s="274">
        <f>G24+G28</f>
        <v>6000</v>
      </c>
      <c r="H29" s="275"/>
      <c r="I29" s="274">
        <f>I24+I28</f>
        <v>6000</v>
      </c>
      <c r="J29" s="275"/>
      <c r="K29" s="274">
        <f>K24+K28</f>
        <v>6000</v>
      </c>
      <c r="L29" s="275"/>
      <c r="M29" s="274">
        <f>M24+M28</f>
        <v>0</v>
      </c>
      <c r="N29" s="275"/>
      <c r="O29" s="274">
        <f>O24+O28</f>
        <v>6000</v>
      </c>
      <c r="P29" s="275"/>
    </row>
    <row r="30" spans="1:16" ht="53.4" customHeight="1" thickBot="1">
      <c r="A30" s="276" t="s">
        <v>92</v>
      </c>
      <c r="B30" s="277"/>
      <c r="C30" s="274">
        <f>C28+C29+C20</f>
        <v>54996.323000000004</v>
      </c>
      <c r="D30" s="275"/>
      <c r="E30" s="274">
        <f>E28+E29+E20</f>
        <v>58200</v>
      </c>
      <c r="F30" s="275"/>
      <c r="G30" s="274">
        <f>G29+G20</f>
        <v>72006.040000000008</v>
      </c>
      <c r="H30" s="275"/>
      <c r="I30" s="274">
        <f>I29+I20</f>
        <v>76670</v>
      </c>
      <c r="J30" s="275"/>
      <c r="K30" s="274">
        <f>K29+K20</f>
        <v>28390</v>
      </c>
      <c r="L30" s="275"/>
      <c r="M30" s="274">
        <f>M29+M20</f>
        <v>14651.549999999999</v>
      </c>
      <c r="N30" s="275"/>
      <c r="O30" s="274">
        <f>O29+O20</f>
        <v>17238.450000000001</v>
      </c>
      <c r="P30" s="275"/>
    </row>
    <row r="31" spans="1:16" ht="136.8" customHeight="1" thickBot="1">
      <c r="A31" s="133" t="s">
        <v>38</v>
      </c>
      <c r="B31" s="146" t="s">
        <v>117</v>
      </c>
      <c r="C31" s="278" t="s">
        <v>39</v>
      </c>
      <c r="D31" s="279"/>
      <c r="E31" s="279"/>
      <c r="F31" s="280"/>
      <c r="G31" s="281" t="s">
        <v>14</v>
      </c>
      <c r="H31" s="282"/>
      <c r="I31" s="283" t="s">
        <v>117</v>
      </c>
      <c r="J31" s="284"/>
      <c r="K31" s="281"/>
      <c r="L31" s="282"/>
      <c r="M31" s="285"/>
      <c r="N31" s="286"/>
      <c r="O31" s="286"/>
      <c r="P31" s="286"/>
    </row>
    <row r="32" spans="1:16" ht="25.8" thickBot="1">
      <c r="A32" s="133"/>
      <c r="B32" s="147" t="s">
        <v>15</v>
      </c>
      <c r="C32" s="278"/>
      <c r="D32" s="279"/>
      <c r="E32" s="279"/>
      <c r="F32" s="280"/>
      <c r="G32" s="281" t="s">
        <v>15</v>
      </c>
      <c r="H32" s="282"/>
      <c r="I32" s="281"/>
      <c r="J32" s="282"/>
      <c r="K32" s="281"/>
      <c r="L32" s="282"/>
      <c r="M32" s="287"/>
      <c r="N32" s="288"/>
      <c r="O32" s="288"/>
      <c r="P32" s="288"/>
    </row>
    <row r="33" spans="1:16" ht="25.8" thickBot="1">
      <c r="A33" s="133"/>
      <c r="B33" s="147" t="s">
        <v>40</v>
      </c>
      <c r="C33" s="289" t="s">
        <v>140</v>
      </c>
      <c r="D33" s="279"/>
      <c r="E33" s="279"/>
      <c r="F33" s="280"/>
      <c r="G33" s="281" t="s">
        <v>40</v>
      </c>
      <c r="H33" s="282"/>
      <c r="I33" s="289" t="s">
        <v>140</v>
      </c>
      <c r="J33" s="280"/>
      <c r="K33" s="281"/>
      <c r="L33" s="282"/>
      <c r="M33" s="287"/>
      <c r="N33" s="290"/>
      <c r="O33" s="288"/>
      <c r="P33" s="288"/>
    </row>
    <row r="34" spans="1:16" ht="25.2">
      <c r="A34" s="105" t="s">
        <v>115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</row>
    <row r="35" spans="1:16" ht="25.2">
      <c r="A35" s="104" t="s">
        <v>89</v>
      </c>
      <c r="B35" s="104"/>
      <c r="C35" s="104"/>
      <c r="D35" s="104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</row>
    <row r="36" spans="1:16" ht="25.2">
      <c r="A36" s="104"/>
      <c r="B36" s="104" t="s">
        <v>173</v>
      </c>
      <c r="C36" s="104"/>
      <c r="D36" s="104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</row>
    <row r="37" spans="1:16" ht="27.6" customHeight="1" thickBot="1">
      <c r="A37" s="108"/>
      <c r="B37" s="109"/>
      <c r="C37" s="291"/>
      <c r="D37" s="291"/>
      <c r="E37" s="292"/>
      <c r="F37" s="292"/>
      <c r="G37" s="292"/>
      <c r="H37" s="292"/>
      <c r="I37" s="293"/>
      <c r="J37" s="293"/>
      <c r="K37" s="292"/>
      <c r="L37" s="292"/>
      <c r="M37" s="293"/>
      <c r="N37" s="293"/>
      <c r="O37" s="302" t="s">
        <v>0</v>
      </c>
      <c r="P37" s="302"/>
    </row>
    <row r="38" spans="1:16" ht="9.9" customHeight="1" thickBot="1">
      <c r="A38" s="110"/>
      <c r="B38" s="111"/>
      <c r="C38" s="294"/>
      <c r="D38" s="294"/>
      <c r="E38" s="295"/>
      <c r="F38" s="295"/>
      <c r="G38" s="295"/>
      <c r="H38" s="295"/>
      <c r="I38" s="296"/>
      <c r="J38" s="296"/>
      <c r="K38" s="296"/>
      <c r="L38" s="296"/>
      <c r="M38" s="297"/>
      <c r="N38" s="297"/>
      <c r="O38" s="297"/>
      <c r="P38" s="303"/>
    </row>
    <row r="39" spans="1:16" ht="21" customHeight="1" thickBot="1">
      <c r="A39" s="112" t="s">
        <v>93</v>
      </c>
      <c r="B39" s="113" t="s">
        <v>114</v>
      </c>
      <c r="C39" s="312"/>
      <c r="D39" s="298"/>
      <c r="E39" s="298"/>
      <c r="F39" s="298"/>
      <c r="G39" s="298"/>
      <c r="H39" s="298"/>
      <c r="I39" s="298"/>
      <c r="J39" s="298"/>
      <c r="K39" s="298"/>
      <c r="L39" s="299"/>
      <c r="M39" s="300" t="s">
        <v>90</v>
      </c>
      <c r="N39" s="301"/>
      <c r="O39" s="306">
        <v>2047001</v>
      </c>
      <c r="P39" s="307"/>
    </row>
    <row r="40" spans="1:16" ht="30" customHeight="1" thickBot="1">
      <c r="A40" s="112" t="s">
        <v>17</v>
      </c>
      <c r="B40" s="114" t="s">
        <v>95</v>
      </c>
      <c r="C40" s="308"/>
      <c r="D40" s="291"/>
      <c r="E40" s="291"/>
      <c r="F40" s="291"/>
      <c r="G40" s="291"/>
      <c r="H40" s="291"/>
      <c r="I40" s="291"/>
      <c r="J40" s="291"/>
      <c r="K40" s="291"/>
      <c r="L40" s="309"/>
      <c r="M40" s="300" t="s">
        <v>18</v>
      </c>
      <c r="N40" s="301"/>
      <c r="O40" s="310" t="s">
        <v>95</v>
      </c>
      <c r="P40" s="311"/>
    </row>
    <row r="41" spans="1:16" ht="25.2">
      <c r="A41" s="115" t="s">
        <v>19</v>
      </c>
      <c r="B41" s="319" t="s">
        <v>9</v>
      </c>
      <c r="C41" s="304">
        <v>-1</v>
      </c>
      <c r="D41" s="305"/>
      <c r="E41" s="304">
        <v>-2</v>
      </c>
      <c r="F41" s="305"/>
      <c r="G41" s="304">
        <v>-3</v>
      </c>
      <c r="H41" s="305"/>
      <c r="I41" s="304">
        <v>-4</v>
      </c>
      <c r="J41" s="305"/>
      <c r="K41" s="304">
        <v>-5</v>
      </c>
      <c r="L41" s="305"/>
      <c r="M41" s="304">
        <v>-6</v>
      </c>
      <c r="N41" s="305"/>
      <c r="O41" s="304" t="s">
        <v>4</v>
      </c>
      <c r="P41" s="305"/>
    </row>
    <row r="42" spans="1:16" ht="54.6" customHeight="1">
      <c r="A42" s="115"/>
      <c r="B42" s="315"/>
      <c r="C42" s="313" t="s">
        <v>5</v>
      </c>
      <c r="D42" s="314"/>
      <c r="E42" s="313" t="s">
        <v>6</v>
      </c>
      <c r="F42" s="314"/>
      <c r="G42" s="313" t="s">
        <v>7</v>
      </c>
      <c r="H42" s="314"/>
      <c r="I42" s="313" t="s">
        <v>7</v>
      </c>
      <c r="J42" s="314"/>
      <c r="K42" s="313" t="s">
        <v>7</v>
      </c>
      <c r="L42" s="314"/>
      <c r="M42" s="313" t="s">
        <v>5</v>
      </c>
      <c r="N42" s="314"/>
      <c r="O42" s="313" t="s">
        <v>8</v>
      </c>
      <c r="P42" s="314"/>
    </row>
    <row r="43" spans="1:16" ht="52.8" customHeight="1" thickBot="1">
      <c r="A43" s="315"/>
      <c r="B43" s="315"/>
      <c r="C43" s="313" t="s">
        <v>20</v>
      </c>
      <c r="D43" s="314"/>
      <c r="E43" s="313" t="s">
        <v>142</v>
      </c>
      <c r="F43" s="314"/>
      <c r="G43" s="313" t="s">
        <v>143</v>
      </c>
      <c r="H43" s="314"/>
      <c r="I43" s="313" t="s">
        <v>144</v>
      </c>
      <c r="J43" s="314"/>
      <c r="K43" s="313" t="s">
        <v>147</v>
      </c>
      <c r="L43" s="314"/>
      <c r="M43" s="317" t="s">
        <v>146</v>
      </c>
      <c r="N43" s="318"/>
      <c r="O43" s="313"/>
      <c r="P43" s="314"/>
    </row>
    <row r="44" spans="1:16" ht="39.6" customHeight="1" thickBot="1">
      <c r="A44" s="316"/>
      <c r="B44" s="316"/>
      <c r="C44" s="317" t="s">
        <v>145</v>
      </c>
      <c r="D44" s="318"/>
      <c r="E44" s="317"/>
      <c r="F44" s="318"/>
      <c r="G44" s="317"/>
      <c r="H44" s="318"/>
      <c r="I44" s="317"/>
      <c r="J44" s="318"/>
      <c r="K44" s="317"/>
      <c r="L44" s="318"/>
      <c r="M44" s="320">
        <v>2025</v>
      </c>
      <c r="N44" s="321"/>
      <c r="O44" s="317"/>
      <c r="P44" s="318"/>
    </row>
    <row r="45" spans="1:16" ht="25.8" thickBot="1">
      <c r="A45" s="116">
        <v>600</v>
      </c>
      <c r="B45" s="117" t="s">
        <v>21</v>
      </c>
      <c r="C45" s="322">
        <v>4433.3900000000003</v>
      </c>
      <c r="D45" s="323"/>
      <c r="E45" s="322">
        <v>6100</v>
      </c>
      <c r="F45" s="323"/>
      <c r="G45" s="322">
        <v>7150</v>
      </c>
      <c r="H45" s="323"/>
      <c r="I45" s="322">
        <v>6870</v>
      </c>
      <c r="J45" s="323"/>
      <c r="K45" s="322">
        <f>+I45/12*4</f>
        <v>2290</v>
      </c>
      <c r="L45" s="323"/>
      <c r="M45" s="322">
        <v>1263.0229999999999</v>
      </c>
      <c r="N45" s="323"/>
      <c r="O45" s="322">
        <f t="shared" si="1" ref="O45:O51">K45-M45</f>
        <v>1026.9770000000001</v>
      </c>
      <c r="P45" s="323"/>
    </row>
    <row r="46" spans="1:16" ht="25.8" thickBot="1">
      <c r="A46" s="116">
        <v>601</v>
      </c>
      <c r="B46" s="117" t="s">
        <v>22</v>
      </c>
      <c r="C46" s="322">
        <v>740.64</v>
      </c>
      <c r="D46" s="323"/>
      <c r="E46" s="322">
        <v>1043</v>
      </c>
      <c r="F46" s="323"/>
      <c r="G46" s="322">
        <v>1253</v>
      </c>
      <c r="H46" s="323"/>
      <c r="I46" s="322">
        <v>1260</v>
      </c>
      <c r="J46" s="323"/>
      <c r="K46" s="322">
        <f>+I46/12*4</f>
        <v>420</v>
      </c>
      <c r="L46" s="323"/>
      <c r="M46" s="322">
        <v>210.988</v>
      </c>
      <c r="N46" s="323"/>
      <c r="O46" s="322">
        <f t="shared" si="1"/>
        <v>209.012</v>
      </c>
      <c r="P46" s="323"/>
    </row>
    <row r="47" spans="1:16" ht="46.2" thickBot="1">
      <c r="A47" s="116">
        <v>602</v>
      </c>
      <c r="B47" s="117" t="s">
        <v>23</v>
      </c>
      <c r="C47" s="322">
        <v>147.86000000000001</v>
      </c>
      <c r="D47" s="323"/>
      <c r="E47" s="322">
        <v>240</v>
      </c>
      <c r="F47" s="323"/>
      <c r="G47" s="322">
        <v>240</v>
      </c>
      <c r="H47" s="323"/>
      <c r="I47" s="322">
        <v>240</v>
      </c>
      <c r="J47" s="323"/>
      <c r="K47" s="322">
        <f>+I47/12*4</f>
        <v>80</v>
      </c>
      <c r="L47" s="323"/>
      <c r="M47" s="322">
        <v>11.13</v>
      </c>
      <c r="N47" s="323"/>
      <c r="O47" s="322">
        <f t="shared" si="1"/>
        <v>68.870000000000005</v>
      </c>
      <c r="P47" s="323"/>
    </row>
    <row r="48" spans="1:16" ht="25.8" thickBot="1">
      <c r="A48" s="116">
        <v>603</v>
      </c>
      <c r="B48" s="117" t="s">
        <v>24</v>
      </c>
      <c r="C48" s="322"/>
      <c r="D48" s="323"/>
      <c r="E48" s="322"/>
      <c r="F48" s="323"/>
      <c r="G48" s="322"/>
      <c r="H48" s="323"/>
      <c r="I48" s="322"/>
      <c r="J48" s="323"/>
      <c r="K48" s="322"/>
      <c r="L48" s="323"/>
      <c r="M48" s="322"/>
      <c r="N48" s="323"/>
      <c r="O48" s="322">
        <f t="shared" si="1"/>
        <v>0</v>
      </c>
      <c r="P48" s="323"/>
    </row>
    <row r="49" spans="1:16" ht="46.2" thickBot="1">
      <c r="A49" s="116">
        <v>604</v>
      </c>
      <c r="B49" s="117" t="s">
        <v>25</v>
      </c>
      <c r="C49" s="322"/>
      <c r="D49" s="323"/>
      <c r="E49" s="322"/>
      <c r="F49" s="323"/>
      <c r="G49" s="322"/>
      <c r="H49" s="323"/>
      <c r="I49" s="322"/>
      <c r="J49" s="323"/>
      <c r="K49" s="322"/>
      <c r="L49" s="323"/>
      <c r="M49" s="322"/>
      <c r="N49" s="323"/>
      <c r="O49" s="322">
        <f t="shared" si="1"/>
        <v>0</v>
      </c>
      <c r="P49" s="323"/>
    </row>
    <row r="50" spans="1:16" ht="16.5" customHeight="1" thickBot="1">
      <c r="A50" s="116">
        <v>605</v>
      </c>
      <c r="B50" s="117" t="s">
        <v>26</v>
      </c>
      <c r="C50" s="322"/>
      <c r="D50" s="323"/>
      <c r="E50" s="322"/>
      <c r="F50" s="323"/>
      <c r="G50" s="322"/>
      <c r="H50" s="323"/>
      <c r="I50" s="322"/>
      <c r="J50" s="323"/>
      <c r="K50" s="322"/>
      <c r="L50" s="323"/>
      <c r="M50" s="322"/>
      <c r="N50" s="323"/>
      <c r="O50" s="322">
        <f t="shared" si="1"/>
        <v>0</v>
      </c>
      <c r="P50" s="323"/>
    </row>
    <row r="51" spans="1:16" ht="16.5" customHeight="1" thickBot="1">
      <c r="A51" s="116">
        <v>606</v>
      </c>
      <c r="B51" s="117" t="s">
        <v>27</v>
      </c>
      <c r="C51" s="322">
        <v>144.19999999999999</v>
      </c>
      <c r="D51" s="323"/>
      <c r="E51" s="322"/>
      <c r="F51" s="323"/>
      <c r="G51" s="322"/>
      <c r="H51" s="323"/>
      <c r="I51" s="322"/>
      <c r="J51" s="323"/>
      <c r="K51" s="322"/>
      <c r="L51" s="323"/>
      <c r="M51" s="322"/>
      <c r="N51" s="323"/>
      <c r="O51" s="322">
        <f t="shared" si="1"/>
        <v>0</v>
      </c>
      <c r="P51" s="323"/>
    </row>
    <row r="52" spans="1:16" ht="25.8" thickBot="1">
      <c r="A52" s="118" t="s">
        <v>28</v>
      </c>
      <c r="B52" s="119" t="s">
        <v>29</v>
      </c>
      <c r="C52" s="324">
        <f>C45+C46+C47+C48+C49+C50+C51</f>
        <v>5466.0900000000001</v>
      </c>
      <c r="D52" s="325"/>
      <c r="E52" s="324">
        <f>E45+E46+E47+E48+E49+E50+E51</f>
        <v>7383</v>
      </c>
      <c r="F52" s="325"/>
      <c r="G52" s="324">
        <f>G45+G46+G47+G48+G49+G50+G51</f>
        <v>8643</v>
      </c>
      <c r="H52" s="325"/>
      <c r="I52" s="324">
        <f>I45+I46+I47+I48+I49+I50+I51</f>
        <v>8370</v>
      </c>
      <c r="J52" s="325"/>
      <c r="K52" s="324">
        <f>K45+K46+K47+K48+K49+K50+K51</f>
        <v>2790</v>
      </c>
      <c r="L52" s="325"/>
      <c r="M52" s="324">
        <f>M45+M46+M47+M48+M49+M50+M51</f>
        <v>1485.1410000000001</v>
      </c>
      <c r="N52" s="325"/>
      <c r="O52" s="324">
        <f>O45+O46+O47+O48+O49+O50+O51</f>
        <v>1304.8589999999999</v>
      </c>
      <c r="P52" s="325"/>
    </row>
    <row r="53" spans="1:16" ht="61.8" customHeight="1" thickBot="1">
      <c r="A53" s="116">
        <v>230</v>
      </c>
      <c r="B53" s="117" t="s">
        <v>30</v>
      </c>
      <c r="C53" s="322">
        <v>0</v>
      </c>
      <c r="D53" s="323"/>
      <c r="E53" s="322">
        <v>0</v>
      </c>
      <c r="F53" s="323"/>
      <c r="G53" s="322">
        <v>0</v>
      </c>
      <c r="H53" s="323"/>
      <c r="I53" s="322">
        <v>0</v>
      </c>
      <c r="J53" s="323"/>
      <c r="K53" s="322">
        <v>0</v>
      </c>
      <c r="L53" s="323"/>
      <c r="M53" s="322">
        <v>0</v>
      </c>
      <c r="N53" s="323"/>
      <c r="O53" s="322">
        <f>K53-M53</f>
        <v>0</v>
      </c>
      <c r="P53" s="323"/>
    </row>
    <row r="54" spans="1:16" ht="61.8" customHeight="1" thickBot="1">
      <c r="A54" s="116">
        <v>231</v>
      </c>
      <c r="B54" s="117" t="s">
        <v>31</v>
      </c>
      <c r="C54" s="322"/>
      <c r="D54" s="323"/>
      <c r="E54" s="322">
        <v>0</v>
      </c>
      <c r="F54" s="323"/>
      <c r="G54" s="322">
        <v>0</v>
      </c>
      <c r="H54" s="323"/>
      <c r="I54" s="322">
        <v>0</v>
      </c>
      <c r="J54" s="323"/>
      <c r="K54" s="322">
        <v>0</v>
      </c>
      <c r="L54" s="323"/>
      <c r="M54" s="322">
        <v>0</v>
      </c>
      <c r="N54" s="323"/>
      <c r="O54" s="322">
        <f t="shared" si="2" ref="O54:O60">K54-M54</f>
        <v>0</v>
      </c>
      <c r="P54" s="323"/>
    </row>
    <row r="55" spans="1:16" ht="70.8" customHeight="1" thickBot="1">
      <c r="A55" s="116">
        <v>232</v>
      </c>
      <c r="B55" s="117" t="s">
        <v>32</v>
      </c>
      <c r="C55" s="322">
        <v>0</v>
      </c>
      <c r="D55" s="323"/>
      <c r="E55" s="322">
        <v>0</v>
      </c>
      <c r="F55" s="323"/>
      <c r="G55" s="322">
        <v>0</v>
      </c>
      <c r="H55" s="323"/>
      <c r="I55" s="322">
        <v>0</v>
      </c>
      <c r="J55" s="323"/>
      <c r="K55" s="322">
        <v>0</v>
      </c>
      <c r="L55" s="323"/>
      <c r="M55" s="322">
        <v>0</v>
      </c>
      <c r="N55" s="323"/>
      <c r="O55" s="322">
        <f t="shared" si="2"/>
        <v>0</v>
      </c>
      <c r="P55" s="323"/>
    </row>
    <row r="56" spans="1:16" ht="91.8" customHeight="1" thickBot="1">
      <c r="A56" s="120" t="s">
        <v>33</v>
      </c>
      <c r="B56" s="121" t="s">
        <v>34</v>
      </c>
      <c r="C56" s="326">
        <f>C53+C54+C55</f>
        <v>0</v>
      </c>
      <c r="D56" s="327"/>
      <c r="E56" s="326">
        <f>E53+E54+E55</f>
        <v>0</v>
      </c>
      <c r="F56" s="327"/>
      <c r="G56" s="326">
        <f>G53+G54+G55</f>
        <v>0</v>
      </c>
      <c r="H56" s="327"/>
      <c r="I56" s="326">
        <f>I53+I54+I55</f>
        <v>0</v>
      </c>
      <c r="J56" s="327"/>
      <c r="K56" s="326">
        <f>K53+K54+K55</f>
        <v>0</v>
      </c>
      <c r="L56" s="327"/>
      <c r="M56" s="326">
        <f>M53+M54+M55</f>
        <v>0</v>
      </c>
      <c r="N56" s="327"/>
      <c r="O56" s="322">
        <f t="shared" si="2"/>
        <v>0</v>
      </c>
      <c r="P56" s="323"/>
    </row>
    <row r="57" spans="1:16" ht="70.8" customHeight="1" thickBot="1">
      <c r="A57" s="116">
        <v>230</v>
      </c>
      <c r="B57" s="117" t="s">
        <v>30</v>
      </c>
      <c r="C57" s="326"/>
      <c r="D57" s="327"/>
      <c r="E57" s="326"/>
      <c r="F57" s="327"/>
      <c r="G57" s="326"/>
      <c r="H57" s="327"/>
      <c r="I57" s="326"/>
      <c r="J57" s="327"/>
      <c r="K57" s="326"/>
      <c r="L57" s="327"/>
      <c r="M57" s="326"/>
      <c r="N57" s="327"/>
      <c r="O57" s="322">
        <f t="shared" si="2"/>
        <v>0</v>
      </c>
      <c r="P57" s="323"/>
    </row>
    <row r="58" spans="1:16" ht="25.8" thickBot="1">
      <c r="A58" s="116">
        <v>231</v>
      </c>
      <c r="B58" s="117" t="s">
        <v>31</v>
      </c>
      <c r="C58" s="326"/>
      <c r="D58" s="327"/>
      <c r="E58" s="326"/>
      <c r="F58" s="327"/>
      <c r="G58" s="326"/>
      <c r="H58" s="327"/>
      <c r="I58" s="326"/>
      <c r="J58" s="327"/>
      <c r="K58" s="326"/>
      <c r="L58" s="327"/>
      <c r="M58" s="326"/>
      <c r="N58" s="327"/>
      <c r="O58" s="322">
        <f t="shared" si="2"/>
        <v>0</v>
      </c>
      <c r="P58" s="323"/>
    </row>
    <row r="59" spans="1:16" ht="25.8" thickBot="1">
      <c r="A59" s="116">
        <v>232</v>
      </c>
      <c r="B59" s="117" t="s">
        <v>32</v>
      </c>
      <c r="C59" s="326"/>
      <c r="D59" s="327"/>
      <c r="E59" s="326"/>
      <c r="F59" s="327"/>
      <c r="G59" s="326"/>
      <c r="H59" s="327"/>
      <c r="I59" s="326"/>
      <c r="J59" s="327"/>
      <c r="K59" s="326"/>
      <c r="L59" s="327"/>
      <c r="M59" s="326"/>
      <c r="N59" s="327"/>
      <c r="O59" s="322">
        <f t="shared" si="2"/>
        <v>0</v>
      </c>
      <c r="P59" s="323"/>
    </row>
    <row r="60" spans="1:16" ht="107.4" customHeight="1" thickBot="1">
      <c r="A60" s="120" t="s">
        <v>33</v>
      </c>
      <c r="B60" s="121" t="s">
        <v>35</v>
      </c>
      <c r="C60" s="326">
        <f>C57+C58+C59</f>
        <v>0</v>
      </c>
      <c r="D60" s="327"/>
      <c r="E60" s="326">
        <f>E57+E58+E59</f>
        <v>0</v>
      </c>
      <c r="F60" s="327"/>
      <c r="G60" s="326">
        <f>G57+G58+G59</f>
        <v>0</v>
      </c>
      <c r="H60" s="327"/>
      <c r="I60" s="326">
        <f>I57+I58+I59</f>
        <v>0</v>
      </c>
      <c r="J60" s="327"/>
      <c r="K60" s="326">
        <f>K57+K58+K59</f>
        <v>0</v>
      </c>
      <c r="L60" s="327"/>
      <c r="M60" s="326">
        <f>M57+M58+M59</f>
        <v>0</v>
      </c>
      <c r="N60" s="327"/>
      <c r="O60" s="322">
        <f t="shared" si="2"/>
        <v>0</v>
      </c>
      <c r="P60" s="323"/>
    </row>
    <row r="61" spans="1:16" ht="78.6" customHeight="1" thickBot="1">
      <c r="A61" s="118" t="s">
        <v>36</v>
      </c>
      <c r="B61" s="122" t="s">
        <v>37</v>
      </c>
      <c r="C61" s="328">
        <f>C56+C60</f>
        <v>0</v>
      </c>
      <c r="D61" s="329"/>
      <c r="E61" s="328">
        <f>E56+E60</f>
        <v>0</v>
      </c>
      <c r="F61" s="329"/>
      <c r="G61" s="328">
        <f>G56+G60</f>
        <v>0</v>
      </c>
      <c r="H61" s="329"/>
      <c r="I61" s="328">
        <f>I56+I60</f>
        <v>0</v>
      </c>
      <c r="J61" s="329"/>
      <c r="K61" s="328">
        <f>K56+K60</f>
        <v>0</v>
      </c>
      <c r="L61" s="329"/>
      <c r="M61" s="328">
        <f>M56+M60</f>
        <v>0</v>
      </c>
      <c r="N61" s="329"/>
      <c r="O61" s="328">
        <f>O56+O60</f>
        <v>0</v>
      </c>
      <c r="P61" s="329"/>
    </row>
    <row r="62" spans="1:16" ht="61.8" customHeight="1" thickBot="1">
      <c r="A62" s="330" t="s">
        <v>92</v>
      </c>
      <c r="B62" s="331"/>
      <c r="C62" s="328">
        <f>C60+C61+C52</f>
        <v>5466.0900000000001</v>
      </c>
      <c r="D62" s="329"/>
      <c r="E62" s="328">
        <f>E60+E61+E52</f>
        <v>7383</v>
      </c>
      <c r="F62" s="329"/>
      <c r="G62" s="328">
        <f>G60+G61+G52</f>
        <v>8643</v>
      </c>
      <c r="H62" s="329"/>
      <c r="I62" s="328">
        <f>I60+I61+I52</f>
        <v>8370</v>
      </c>
      <c r="J62" s="329"/>
      <c r="K62" s="328">
        <f>K60+K61+K52</f>
        <v>2790</v>
      </c>
      <c r="L62" s="329"/>
      <c r="M62" s="328">
        <f>M60+M61+M52</f>
        <v>1485.1410000000001</v>
      </c>
      <c r="N62" s="329"/>
      <c r="O62" s="328">
        <f>O60+O61+O52</f>
        <v>1304.8589999999999</v>
      </c>
      <c r="P62" s="329"/>
    </row>
    <row r="63" spans="1:16" ht="129" customHeight="1" thickBot="1">
      <c r="A63" s="112" t="s">
        <v>38</v>
      </c>
      <c r="B63" s="123" t="s">
        <v>117</v>
      </c>
      <c r="C63" s="333" t="s">
        <v>39</v>
      </c>
      <c r="D63" s="334"/>
      <c r="E63" s="334"/>
      <c r="F63" s="335"/>
      <c r="G63" s="336" t="s">
        <v>14</v>
      </c>
      <c r="H63" s="337"/>
      <c r="I63" s="338" t="s">
        <v>117</v>
      </c>
      <c r="J63" s="339"/>
      <c r="K63" s="336"/>
      <c r="L63" s="337"/>
      <c r="M63" s="340"/>
      <c r="N63" s="296"/>
      <c r="O63" s="296"/>
      <c r="P63" s="296"/>
    </row>
    <row r="64" spans="1:16" ht="32.4" customHeight="1" thickBot="1">
      <c r="A64" s="112"/>
      <c r="B64" s="124" t="s">
        <v>15</v>
      </c>
      <c r="C64" s="333"/>
      <c r="D64" s="334"/>
      <c r="E64" s="334"/>
      <c r="F64" s="335"/>
      <c r="G64" s="336" t="s">
        <v>15</v>
      </c>
      <c r="H64" s="337"/>
      <c r="I64" s="336"/>
      <c r="J64" s="337"/>
      <c r="K64" s="336"/>
      <c r="L64" s="337"/>
      <c r="M64" s="342"/>
      <c r="N64" s="332"/>
      <c r="O64" s="332"/>
      <c r="P64" s="332"/>
    </row>
    <row r="65" spans="1:16" ht="25.8" thickBot="1">
      <c r="A65" s="112"/>
      <c r="B65" s="124" t="s">
        <v>40</v>
      </c>
      <c r="C65" s="341" t="s">
        <v>140</v>
      </c>
      <c r="D65" s="334"/>
      <c r="E65" s="334"/>
      <c r="F65" s="335"/>
      <c r="G65" s="336" t="s">
        <v>40</v>
      </c>
      <c r="H65" s="337"/>
      <c r="I65" s="341" t="s">
        <v>140</v>
      </c>
      <c r="J65" s="335"/>
      <c r="K65" s="336"/>
      <c r="L65" s="337"/>
      <c r="M65" s="342"/>
      <c r="N65" s="332"/>
      <c r="O65" s="332"/>
      <c r="P65" s="332"/>
    </row>
    <row r="66" spans="1:1" ht="25.2">
      <c r="A66" s="126" t="s">
        <v>115</v>
      </c>
    </row>
    <row r="67" spans="1:4" ht="25.2">
      <c r="A67" s="128" t="s">
        <v>89</v>
      </c>
      <c r="B67" s="128"/>
      <c r="C67" s="128"/>
      <c r="D67" s="128"/>
    </row>
    <row r="68" spans="1:4" ht="25.2">
      <c r="A68" s="128"/>
      <c r="B68" s="128" t="s">
        <v>149</v>
      </c>
      <c r="C68" s="128"/>
      <c r="D68" s="128"/>
    </row>
    <row r="69" spans="1:16" ht="10.8" customHeight="1" thickBot="1">
      <c r="A69" s="129"/>
      <c r="B69" s="130"/>
      <c r="C69" s="246"/>
      <c r="D69" s="246"/>
      <c r="E69" s="239"/>
      <c r="F69" s="239"/>
      <c r="G69" s="239"/>
      <c r="H69" s="239"/>
      <c r="I69" s="238"/>
      <c r="J69" s="238"/>
      <c r="K69" s="239"/>
      <c r="L69" s="239"/>
      <c r="M69" s="238"/>
      <c r="N69" s="238"/>
      <c r="O69" s="249" t="s">
        <v>0</v>
      </c>
      <c r="P69" s="249"/>
    </row>
    <row r="70" spans="1:16" ht="8.25" customHeight="1" thickBot="1">
      <c r="A70" s="131"/>
      <c r="B70" s="132"/>
      <c r="C70" s="242"/>
      <c r="D70" s="242"/>
      <c r="E70" s="243"/>
      <c r="F70" s="243"/>
      <c r="G70" s="243"/>
      <c r="H70" s="243"/>
      <c r="I70" s="244"/>
      <c r="J70" s="244"/>
      <c r="K70" s="244"/>
      <c r="L70" s="244"/>
      <c r="M70" s="245"/>
      <c r="N70" s="245"/>
      <c r="O70" s="245"/>
      <c r="P70" s="250"/>
    </row>
    <row r="71" spans="1:16" ht="49.8" thickBot="1">
      <c r="A71" s="133" t="s">
        <v>93</v>
      </c>
      <c r="B71" s="134" t="s">
        <v>114</v>
      </c>
      <c r="C71" s="258"/>
      <c r="D71" s="240"/>
      <c r="E71" s="240"/>
      <c r="F71" s="240"/>
      <c r="G71" s="240"/>
      <c r="H71" s="240"/>
      <c r="I71" s="240"/>
      <c r="J71" s="240"/>
      <c r="K71" s="240"/>
      <c r="L71" s="241"/>
      <c r="M71" s="247" t="s">
        <v>90</v>
      </c>
      <c r="N71" s="248"/>
      <c r="O71" s="253">
        <v>2047001</v>
      </c>
      <c r="P71" s="254"/>
    </row>
    <row r="72" spans="1:16" ht="50.4" customHeight="1" thickBot="1">
      <c r="A72" s="133" t="s">
        <v>17</v>
      </c>
      <c r="B72" s="135" t="s">
        <v>116</v>
      </c>
      <c r="C72" s="255"/>
      <c r="D72" s="246"/>
      <c r="E72" s="246"/>
      <c r="F72" s="246"/>
      <c r="G72" s="246"/>
      <c r="H72" s="246"/>
      <c r="I72" s="246"/>
      <c r="J72" s="246"/>
      <c r="K72" s="246"/>
      <c r="L72" s="256"/>
      <c r="M72" s="247" t="s">
        <v>18</v>
      </c>
      <c r="N72" s="248"/>
      <c r="O72" s="257" t="s">
        <v>116</v>
      </c>
      <c r="P72" s="250"/>
    </row>
    <row r="73" spans="1:16" ht="25.2">
      <c r="A73" s="136" t="s">
        <v>19</v>
      </c>
      <c r="B73" s="265" t="s">
        <v>9</v>
      </c>
      <c r="C73" s="251">
        <v>-1</v>
      </c>
      <c r="D73" s="252"/>
      <c r="E73" s="251">
        <v>-2</v>
      </c>
      <c r="F73" s="252"/>
      <c r="G73" s="251">
        <v>-3</v>
      </c>
      <c r="H73" s="252"/>
      <c r="I73" s="251">
        <v>-4</v>
      </c>
      <c r="J73" s="252"/>
      <c r="K73" s="251">
        <v>-5</v>
      </c>
      <c r="L73" s="252"/>
      <c r="M73" s="251">
        <v>-6</v>
      </c>
      <c r="N73" s="252"/>
      <c r="O73" s="251" t="s">
        <v>4</v>
      </c>
      <c r="P73" s="252"/>
    </row>
    <row r="74" spans="1:16" ht="25.2">
      <c r="A74" s="136"/>
      <c r="B74" s="261"/>
      <c r="C74" s="259" t="s">
        <v>5</v>
      </c>
      <c r="D74" s="260"/>
      <c r="E74" s="259" t="s">
        <v>6</v>
      </c>
      <c r="F74" s="260"/>
      <c r="G74" s="259" t="s">
        <v>7</v>
      </c>
      <c r="H74" s="260"/>
      <c r="I74" s="259" t="s">
        <v>7</v>
      </c>
      <c r="J74" s="260"/>
      <c r="K74" s="259" t="s">
        <v>7</v>
      </c>
      <c r="L74" s="260"/>
      <c r="M74" s="259" t="s">
        <v>5</v>
      </c>
      <c r="N74" s="260"/>
      <c r="O74" s="259" t="s">
        <v>8</v>
      </c>
      <c r="P74" s="260"/>
    </row>
    <row r="75" spans="1:16" ht="15.75" customHeight="1" thickBot="1">
      <c r="A75" s="261"/>
      <c r="B75" s="261"/>
      <c r="C75" s="259" t="s">
        <v>20</v>
      </c>
      <c r="D75" s="260"/>
      <c r="E75" s="259" t="s">
        <v>150</v>
      </c>
      <c r="F75" s="260"/>
      <c r="G75" s="259" t="s">
        <v>151</v>
      </c>
      <c r="H75" s="260"/>
      <c r="I75" s="259" t="s">
        <v>152</v>
      </c>
      <c r="J75" s="260"/>
      <c r="K75" s="259" t="s">
        <v>153</v>
      </c>
      <c r="L75" s="260"/>
      <c r="M75" s="263" t="s">
        <v>146</v>
      </c>
      <c r="N75" s="264"/>
      <c r="O75" s="259"/>
      <c r="P75" s="260"/>
    </row>
    <row r="76" spans="1:16" ht="65.4" customHeight="1" thickBot="1">
      <c r="A76" s="262"/>
      <c r="B76" s="262"/>
      <c r="C76" s="263" t="s">
        <v>145</v>
      </c>
      <c r="D76" s="264"/>
      <c r="E76" s="263"/>
      <c r="F76" s="264"/>
      <c r="G76" s="263"/>
      <c r="H76" s="264"/>
      <c r="I76" s="263"/>
      <c r="J76" s="264"/>
      <c r="K76" s="263"/>
      <c r="L76" s="264"/>
      <c r="M76" s="266">
        <v>2025</v>
      </c>
      <c r="N76" s="267"/>
      <c r="O76" s="263"/>
      <c r="P76" s="264"/>
    </row>
    <row r="77" spans="1:16" ht="25.8" thickBot="1">
      <c r="A77" s="137">
        <v>600</v>
      </c>
      <c r="B77" s="138" t="s">
        <v>21</v>
      </c>
      <c r="C77" s="343">
        <v>0</v>
      </c>
      <c r="D77" s="250"/>
      <c r="E77" s="343">
        <v>0</v>
      </c>
      <c r="F77" s="250"/>
      <c r="G77" s="343">
        <v>0</v>
      </c>
      <c r="H77" s="250"/>
      <c r="I77" s="343">
        <v>0</v>
      </c>
      <c r="J77" s="250"/>
      <c r="K77" s="343">
        <v>0</v>
      </c>
      <c r="L77" s="250"/>
      <c r="M77" s="343">
        <v>0</v>
      </c>
      <c r="N77" s="250"/>
      <c r="O77" s="344">
        <f>K77-M77</f>
        <v>0</v>
      </c>
      <c r="P77" s="345"/>
    </row>
    <row r="78" spans="1:16" ht="25.8" thickBot="1">
      <c r="A78" s="137">
        <v>601</v>
      </c>
      <c r="B78" s="138" t="s">
        <v>22</v>
      </c>
      <c r="C78" s="343">
        <v>0</v>
      </c>
      <c r="D78" s="250"/>
      <c r="E78" s="343">
        <v>0</v>
      </c>
      <c r="F78" s="250"/>
      <c r="G78" s="343">
        <v>0</v>
      </c>
      <c r="H78" s="250"/>
      <c r="I78" s="343">
        <v>0</v>
      </c>
      <c r="J78" s="250"/>
      <c r="K78" s="343">
        <v>0</v>
      </c>
      <c r="L78" s="250"/>
      <c r="M78" s="343">
        <v>0</v>
      </c>
      <c r="N78" s="250"/>
      <c r="O78" s="344">
        <f t="shared" si="3" ref="O78:O83">K78-M78</f>
        <v>0</v>
      </c>
      <c r="P78" s="345"/>
    </row>
    <row r="79" spans="1:16" ht="51" thickBot="1">
      <c r="A79" s="137">
        <v>602</v>
      </c>
      <c r="B79" s="138" t="s">
        <v>23</v>
      </c>
      <c r="C79" s="343"/>
      <c r="D79" s="250"/>
      <c r="E79" s="343"/>
      <c r="F79" s="250"/>
      <c r="G79" s="343"/>
      <c r="H79" s="250"/>
      <c r="I79" s="343"/>
      <c r="J79" s="250"/>
      <c r="K79" s="343"/>
      <c r="L79" s="250"/>
      <c r="M79" s="343"/>
      <c r="N79" s="250"/>
      <c r="O79" s="344">
        <f t="shared" si="3"/>
        <v>0</v>
      </c>
      <c r="P79" s="345"/>
    </row>
    <row r="80" spans="1:16" ht="25.8" thickBot="1">
      <c r="A80" s="137">
        <v>603</v>
      </c>
      <c r="B80" s="138" t="s">
        <v>24</v>
      </c>
      <c r="C80" s="343">
        <v>0</v>
      </c>
      <c r="D80" s="250"/>
      <c r="E80" s="343">
        <v>0</v>
      </c>
      <c r="F80" s="250"/>
      <c r="G80" s="343">
        <v>0</v>
      </c>
      <c r="H80" s="250"/>
      <c r="I80" s="343">
        <v>0</v>
      </c>
      <c r="J80" s="250"/>
      <c r="K80" s="343">
        <v>0</v>
      </c>
      <c r="L80" s="250"/>
      <c r="M80" s="343">
        <v>0</v>
      </c>
      <c r="N80" s="250"/>
      <c r="O80" s="344">
        <f t="shared" si="3"/>
        <v>0</v>
      </c>
      <c r="P80" s="345"/>
    </row>
    <row r="81" spans="1:16" ht="81" customHeight="1" thickBot="1">
      <c r="A81" s="137">
        <v>604</v>
      </c>
      <c r="B81" s="138" t="s">
        <v>25</v>
      </c>
      <c r="C81" s="343">
        <v>0</v>
      </c>
      <c r="D81" s="250"/>
      <c r="E81" s="343">
        <v>0</v>
      </c>
      <c r="F81" s="250"/>
      <c r="G81" s="343">
        <v>0</v>
      </c>
      <c r="H81" s="250"/>
      <c r="I81" s="343">
        <v>0</v>
      </c>
      <c r="J81" s="250"/>
      <c r="K81" s="343">
        <v>0</v>
      </c>
      <c r="L81" s="250"/>
      <c r="M81" s="343">
        <v>0</v>
      </c>
      <c r="N81" s="250"/>
      <c r="O81" s="344">
        <f t="shared" si="3"/>
        <v>0</v>
      </c>
      <c r="P81" s="345"/>
    </row>
    <row r="82" spans="1:16" ht="60.6" customHeight="1" thickBot="1">
      <c r="A82" s="137">
        <v>605</v>
      </c>
      <c r="B82" s="138" t="s">
        <v>26</v>
      </c>
      <c r="C82" s="343">
        <v>0</v>
      </c>
      <c r="D82" s="250"/>
      <c r="E82" s="343">
        <v>0</v>
      </c>
      <c r="F82" s="250"/>
      <c r="G82" s="343">
        <v>0</v>
      </c>
      <c r="H82" s="250"/>
      <c r="I82" s="343">
        <v>0</v>
      </c>
      <c r="J82" s="250"/>
      <c r="K82" s="343">
        <v>0</v>
      </c>
      <c r="L82" s="250"/>
      <c r="M82" s="343">
        <v>0</v>
      </c>
      <c r="N82" s="250"/>
      <c r="O82" s="344">
        <f t="shared" si="3"/>
        <v>0</v>
      </c>
      <c r="P82" s="345"/>
    </row>
    <row r="83" spans="1:16" ht="79.8" customHeight="1" thickBot="1">
      <c r="A83" s="137">
        <v>606</v>
      </c>
      <c r="B83" s="138" t="s">
        <v>27</v>
      </c>
      <c r="C83" s="343">
        <v>0</v>
      </c>
      <c r="D83" s="250"/>
      <c r="E83" s="343">
        <v>0</v>
      </c>
      <c r="F83" s="250"/>
      <c r="G83" s="343">
        <v>0</v>
      </c>
      <c r="H83" s="250"/>
      <c r="I83" s="343">
        <v>0</v>
      </c>
      <c r="J83" s="250"/>
      <c r="K83" s="343">
        <v>0</v>
      </c>
      <c r="L83" s="250"/>
      <c r="M83" s="343">
        <v>0</v>
      </c>
      <c r="N83" s="250"/>
      <c r="O83" s="344">
        <f t="shared" si="3"/>
        <v>0</v>
      </c>
      <c r="P83" s="345"/>
    </row>
    <row r="84" spans="1:16" ht="25.8" thickBot="1">
      <c r="A84" s="141" t="s">
        <v>28</v>
      </c>
      <c r="B84" s="142" t="s">
        <v>29</v>
      </c>
      <c r="C84" s="346">
        <f>C77+C78+C79+C80+C81+C82+C83</f>
        <v>0</v>
      </c>
      <c r="D84" s="347"/>
      <c r="E84" s="346">
        <f>E77+E78+E79+E80+E81+E82+E83</f>
        <v>0</v>
      </c>
      <c r="F84" s="347"/>
      <c r="G84" s="346">
        <f>G77+G78+G79+G80+G81+G82+G83</f>
        <v>0</v>
      </c>
      <c r="H84" s="347"/>
      <c r="I84" s="346">
        <f>I77+I78+I79+I80+I81+I82+I83</f>
        <v>0</v>
      </c>
      <c r="J84" s="347"/>
      <c r="K84" s="346">
        <f>K77+K78+K79+K80+K81+K82+K83</f>
        <v>0</v>
      </c>
      <c r="L84" s="347"/>
      <c r="M84" s="346">
        <f>M77+M78+M79+M80+M81+M82+M83</f>
        <v>0</v>
      </c>
      <c r="N84" s="347"/>
      <c r="O84" s="348">
        <f>O77+O78+O79+O80+O81+O82+O83</f>
        <v>0</v>
      </c>
      <c r="P84" s="349"/>
    </row>
    <row r="85" spans="1:16" ht="52.8" customHeight="1" thickBot="1">
      <c r="A85" s="137">
        <v>230</v>
      </c>
      <c r="B85" s="138" t="s">
        <v>30</v>
      </c>
      <c r="C85" s="343">
        <v>0</v>
      </c>
      <c r="D85" s="250"/>
      <c r="E85" s="343">
        <v>0</v>
      </c>
      <c r="F85" s="250"/>
      <c r="G85" s="343">
        <v>0</v>
      </c>
      <c r="H85" s="250"/>
      <c r="I85" s="343">
        <v>0</v>
      </c>
      <c r="J85" s="250"/>
      <c r="K85" s="343">
        <v>0</v>
      </c>
      <c r="L85" s="250"/>
      <c r="M85" s="343">
        <v>0</v>
      </c>
      <c r="N85" s="250"/>
      <c r="O85" s="344">
        <f>K85-M85</f>
        <v>0</v>
      </c>
      <c r="P85" s="345"/>
    </row>
    <row r="86" spans="1:18" ht="25.8" thickBot="1">
      <c r="A86" s="137">
        <v>231</v>
      </c>
      <c r="B86" s="138" t="s">
        <v>31</v>
      </c>
      <c r="C86" s="343">
        <v>6543.68</v>
      </c>
      <c r="D86" s="250"/>
      <c r="E86" s="343">
        <v>49000</v>
      </c>
      <c r="F86" s="250"/>
      <c r="G86" s="343">
        <v>46000</v>
      </c>
      <c r="H86" s="250"/>
      <c r="I86" s="343">
        <v>94850</v>
      </c>
      <c r="J86" s="250"/>
      <c r="K86" s="343">
        <v>94850</v>
      </c>
      <c r="L86" s="250"/>
      <c r="M86" s="343">
        <v>22354.24</v>
      </c>
      <c r="N86" s="250"/>
      <c r="O86" s="344">
        <f t="shared" si="4" ref="O86:O92">K86-M86</f>
        <v>72495.759999999995</v>
      </c>
      <c r="P86" s="345"/>
      <c r="R86" s="148"/>
    </row>
    <row r="87" spans="1:16" ht="25.8" thickBot="1">
      <c r="A87" s="137">
        <v>232</v>
      </c>
      <c r="B87" s="138" t="s">
        <v>32</v>
      </c>
      <c r="C87" s="343">
        <v>0</v>
      </c>
      <c r="D87" s="250"/>
      <c r="E87" s="343">
        <v>0</v>
      </c>
      <c r="F87" s="250"/>
      <c r="G87" s="343">
        <v>0</v>
      </c>
      <c r="H87" s="250"/>
      <c r="I87" s="343">
        <v>0</v>
      </c>
      <c r="J87" s="250"/>
      <c r="K87" s="343">
        <v>0</v>
      </c>
      <c r="L87" s="250"/>
      <c r="M87" s="343">
        <v>0</v>
      </c>
      <c r="N87" s="250"/>
      <c r="O87" s="344">
        <f t="shared" si="4"/>
        <v>0</v>
      </c>
      <c r="P87" s="345"/>
    </row>
    <row r="88" spans="1:16" ht="91.2" customHeight="1" thickBot="1">
      <c r="A88" s="143" t="s">
        <v>33</v>
      </c>
      <c r="B88" s="144" t="s">
        <v>34</v>
      </c>
      <c r="C88" s="350">
        <f>C85+C86+C87</f>
        <v>6543.6800000000003</v>
      </c>
      <c r="D88" s="351"/>
      <c r="E88" s="350">
        <f>E85+E86+E87</f>
        <v>49000</v>
      </c>
      <c r="F88" s="351"/>
      <c r="G88" s="350">
        <f>G85+G86+G87</f>
        <v>46000</v>
      </c>
      <c r="H88" s="351"/>
      <c r="I88" s="350">
        <f>I85+I86+I87</f>
        <v>94850</v>
      </c>
      <c r="J88" s="351"/>
      <c r="K88" s="350">
        <f>K85+K86+K87</f>
        <v>94850</v>
      </c>
      <c r="L88" s="351"/>
      <c r="M88" s="350">
        <f>M85+M86+M87</f>
        <v>22354.240000000002</v>
      </c>
      <c r="N88" s="351"/>
      <c r="O88" s="344">
        <f t="shared" si="4"/>
        <v>72495.759999999995</v>
      </c>
      <c r="P88" s="345"/>
    </row>
    <row r="89" spans="1:16" ht="27.6" customHeight="1" thickBot="1">
      <c r="A89" s="137">
        <v>230</v>
      </c>
      <c r="B89" s="138" t="s">
        <v>30</v>
      </c>
      <c r="C89" s="343">
        <v>0</v>
      </c>
      <c r="D89" s="250"/>
      <c r="E89" s="343">
        <v>0</v>
      </c>
      <c r="F89" s="250"/>
      <c r="G89" s="343">
        <v>0</v>
      </c>
      <c r="H89" s="250"/>
      <c r="I89" s="343">
        <v>0</v>
      </c>
      <c r="J89" s="250"/>
      <c r="K89" s="343">
        <v>0</v>
      </c>
      <c r="L89" s="250"/>
      <c r="M89" s="343">
        <v>0</v>
      </c>
      <c r="N89" s="250"/>
      <c r="O89" s="343">
        <f t="shared" si="4"/>
        <v>0</v>
      </c>
      <c r="P89" s="250"/>
    </row>
    <row r="90" spans="1:16" ht="25.8" thickBot="1">
      <c r="A90" s="137">
        <v>231</v>
      </c>
      <c r="B90" s="138" t="s">
        <v>31</v>
      </c>
      <c r="C90" s="343">
        <v>0</v>
      </c>
      <c r="D90" s="250"/>
      <c r="E90" s="343">
        <v>0</v>
      </c>
      <c r="F90" s="250"/>
      <c r="G90" s="343">
        <v>0</v>
      </c>
      <c r="H90" s="250"/>
      <c r="I90" s="343">
        <v>0</v>
      </c>
      <c r="J90" s="250"/>
      <c r="K90" s="343">
        <v>0</v>
      </c>
      <c r="L90" s="250"/>
      <c r="M90" s="343">
        <v>0</v>
      </c>
      <c r="N90" s="250"/>
      <c r="O90" s="343">
        <f t="shared" si="4"/>
        <v>0</v>
      </c>
      <c r="P90" s="250"/>
    </row>
    <row r="91" spans="1:16" ht="25.8" thickBot="1">
      <c r="A91" s="137">
        <v>232</v>
      </c>
      <c r="B91" s="138" t="s">
        <v>32</v>
      </c>
      <c r="C91" s="343">
        <v>0</v>
      </c>
      <c r="D91" s="250"/>
      <c r="E91" s="343">
        <v>0</v>
      </c>
      <c r="F91" s="250"/>
      <c r="G91" s="343">
        <v>0</v>
      </c>
      <c r="H91" s="250"/>
      <c r="I91" s="343">
        <v>0</v>
      </c>
      <c r="J91" s="250"/>
      <c r="K91" s="343">
        <v>0</v>
      </c>
      <c r="L91" s="250"/>
      <c r="M91" s="343">
        <v>0</v>
      </c>
      <c r="N91" s="250"/>
      <c r="O91" s="343">
        <f t="shared" si="4"/>
        <v>0</v>
      </c>
      <c r="P91" s="250"/>
    </row>
    <row r="92" spans="1:16" ht="48" customHeight="1" thickBot="1">
      <c r="A92" s="143" t="s">
        <v>33</v>
      </c>
      <c r="B92" s="144" t="s">
        <v>35</v>
      </c>
      <c r="C92" s="350">
        <f>C89+C90+C91</f>
        <v>0</v>
      </c>
      <c r="D92" s="351"/>
      <c r="E92" s="350">
        <f>E89+E90+E91</f>
        <v>0</v>
      </c>
      <c r="F92" s="351"/>
      <c r="G92" s="350">
        <f>G89+G90+G91</f>
        <v>0</v>
      </c>
      <c r="H92" s="351"/>
      <c r="I92" s="350">
        <f>I89+I90+I91</f>
        <v>0</v>
      </c>
      <c r="J92" s="351"/>
      <c r="K92" s="350">
        <f>K89+K90+K91</f>
        <v>0</v>
      </c>
      <c r="L92" s="351"/>
      <c r="M92" s="350">
        <f>M89+M90+M91</f>
        <v>0</v>
      </c>
      <c r="N92" s="351"/>
      <c r="O92" s="343">
        <f t="shared" si="4"/>
        <v>0</v>
      </c>
      <c r="P92" s="250"/>
    </row>
    <row r="93" spans="1:16" ht="25.8" thickBot="1">
      <c r="A93" s="141" t="s">
        <v>36</v>
      </c>
      <c r="B93" s="145" t="s">
        <v>37</v>
      </c>
      <c r="C93" s="276">
        <f>C88+C92</f>
        <v>6543.6800000000003</v>
      </c>
      <c r="D93" s="352"/>
      <c r="E93" s="276">
        <f>E88+E92</f>
        <v>49000</v>
      </c>
      <c r="F93" s="352"/>
      <c r="G93" s="276">
        <f>G88+G92</f>
        <v>46000</v>
      </c>
      <c r="H93" s="352"/>
      <c r="I93" s="276">
        <f>I88+I92</f>
        <v>94850</v>
      </c>
      <c r="J93" s="352"/>
      <c r="K93" s="276">
        <f>K88+K92</f>
        <v>94850</v>
      </c>
      <c r="L93" s="352"/>
      <c r="M93" s="276">
        <f>M88+M92</f>
        <v>22354.240000000002</v>
      </c>
      <c r="N93" s="352"/>
      <c r="O93" s="276">
        <f>O88+O92</f>
        <v>72495.759999999995</v>
      </c>
      <c r="P93" s="352"/>
    </row>
    <row r="94" spans="1:16" ht="25.8" thickBot="1">
      <c r="A94" s="276" t="s">
        <v>92</v>
      </c>
      <c r="B94" s="277"/>
      <c r="C94" s="276">
        <f>C92+C93+C84</f>
        <v>6543.6800000000003</v>
      </c>
      <c r="D94" s="352"/>
      <c r="E94" s="276">
        <f>E92+E93+E84</f>
        <v>49000</v>
      </c>
      <c r="F94" s="352"/>
      <c r="G94" s="276">
        <f>G92+G93+G84</f>
        <v>46000</v>
      </c>
      <c r="H94" s="352"/>
      <c r="I94" s="276">
        <f>I92+I93+I84</f>
        <v>94850</v>
      </c>
      <c r="J94" s="352"/>
      <c r="K94" s="276">
        <f>K92+K93+K84</f>
        <v>94850</v>
      </c>
      <c r="L94" s="352"/>
      <c r="M94" s="276">
        <f>M92+M93+M84</f>
        <v>22354.240000000002</v>
      </c>
      <c r="N94" s="352"/>
      <c r="O94" s="276">
        <f>O92+O93+O84</f>
        <v>72495.759999999995</v>
      </c>
      <c r="P94" s="352"/>
    </row>
    <row r="95" spans="1:16" ht="130.8" customHeight="1" thickBot="1">
      <c r="A95" s="133" t="s">
        <v>38</v>
      </c>
      <c r="B95" s="146" t="s">
        <v>117</v>
      </c>
      <c r="C95" s="278" t="s">
        <v>39</v>
      </c>
      <c r="D95" s="279"/>
      <c r="E95" s="279"/>
      <c r="F95" s="280"/>
      <c r="G95" s="281" t="s">
        <v>14</v>
      </c>
      <c r="H95" s="282"/>
      <c r="I95" s="353" t="s">
        <v>117</v>
      </c>
      <c r="J95" s="354"/>
      <c r="K95" s="281"/>
      <c r="L95" s="282"/>
      <c r="M95" s="355"/>
      <c r="N95" s="244"/>
      <c r="O95" s="244"/>
      <c r="P95" s="244"/>
    </row>
    <row r="96" spans="1:16" ht="40.2" customHeight="1" thickBot="1">
      <c r="A96" s="133"/>
      <c r="B96" s="147" t="s">
        <v>15</v>
      </c>
      <c r="C96" s="278"/>
      <c r="D96" s="279"/>
      <c r="E96" s="279"/>
      <c r="F96" s="280"/>
      <c r="G96" s="281" t="s">
        <v>15</v>
      </c>
      <c r="H96" s="282"/>
      <c r="I96" s="281"/>
      <c r="J96" s="282"/>
      <c r="K96" s="281"/>
      <c r="L96" s="282"/>
      <c r="M96" s="356"/>
      <c r="N96" s="357"/>
      <c r="O96" s="357"/>
      <c r="P96" s="357"/>
    </row>
    <row r="97" spans="1:16" ht="48.6" customHeight="1" thickBot="1">
      <c r="A97" s="133"/>
      <c r="B97" s="147" t="s">
        <v>40</v>
      </c>
      <c r="C97" s="289" t="s">
        <v>140</v>
      </c>
      <c r="D97" s="279"/>
      <c r="E97" s="279"/>
      <c r="F97" s="280"/>
      <c r="G97" s="281" t="s">
        <v>40</v>
      </c>
      <c r="H97" s="282"/>
      <c r="I97" s="289" t="s">
        <v>140</v>
      </c>
      <c r="J97" s="280"/>
      <c r="K97" s="281"/>
      <c r="L97" s="282"/>
      <c r="M97" s="356"/>
      <c r="N97" s="357"/>
      <c r="O97" s="357"/>
      <c r="P97" s="357"/>
    </row>
    <row r="98" spans="1:1" ht="25.2">
      <c r="A98" s="126"/>
    </row>
    <row r="99" spans="1:4" ht="25.2">
      <c r="A99" s="128"/>
      <c r="B99" s="128"/>
      <c r="C99" s="128"/>
      <c r="D99" s="128"/>
    </row>
    <row r="100" spans="1:4" ht="25.2">
      <c r="A100" s="128"/>
      <c r="B100" s="128"/>
      <c r="C100" s="128"/>
      <c r="D100" s="128"/>
    </row>
  </sheetData>
  <sheetProtection/>
  <mergeCells count="599">
    <mergeCell ref="C97:F97"/>
    <mergeCell ref="G97:H97"/>
    <mergeCell ref="I97:J97"/>
    <mergeCell ref="K97:L97"/>
    <mergeCell ref="M97:N97"/>
    <mergeCell ref="O97:P97"/>
    <mergeCell ref="C96:F96"/>
    <mergeCell ref="G96:H96"/>
    <mergeCell ref="I96:J96"/>
    <mergeCell ref="K96:L96"/>
    <mergeCell ref="M96:N96"/>
    <mergeCell ref="O96:P96"/>
    <mergeCell ref="M94:N94"/>
    <mergeCell ref="O94:P94"/>
    <mergeCell ref="C93:D93"/>
    <mergeCell ref="C95:F95"/>
    <mergeCell ref="G95:H95"/>
    <mergeCell ref="I95:J95"/>
    <mergeCell ref="K95:L95"/>
    <mergeCell ref="M95:N95"/>
    <mergeCell ref="O95:P95"/>
    <mergeCell ref="E93:F93"/>
    <mergeCell ref="A94:B94"/>
    <mergeCell ref="C94:D94"/>
    <mergeCell ref="E94:F94"/>
    <mergeCell ref="G94:H94"/>
    <mergeCell ref="I94:J94"/>
    <mergeCell ref="K94:L94"/>
    <mergeCell ref="G93:H93"/>
    <mergeCell ref="I93:J93"/>
    <mergeCell ref="K93:L93"/>
    <mergeCell ref="M93:N93"/>
    <mergeCell ref="O91:P91"/>
    <mergeCell ref="O92:P92"/>
    <mergeCell ref="O93:P93"/>
    <mergeCell ref="C92:D92"/>
    <mergeCell ref="E92:F92"/>
    <mergeCell ref="G92:H92"/>
    <mergeCell ref="I92:J92"/>
    <mergeCell ref="K92:L92"/>
    <mergeCell ref="M92:N92"/>
    <mergeCell ref="C91:D91"/>
    <mergeCell ref="E91:F91"/>
    <mergeCell ref="G91:H91"/>
    <mergeCell ref="I91:J91"/>
    <mergeCell ref="K91:L91"/>
    <mergeCell ref="M91:N91"/>
    <mergeCell ref="O89:P89"/>
    <mergeCell ref="C90:D90"/>
    <mergeCell ref="E90:F90"/>
    <mergeCell ref="G90:H90"/>
    <mergeCell ref="I90:J90"/>
    <mergeCell ref="K90:L90"/>
    <mergeCell ref="M90:N90"/>
    <mergeCell ref="O90:P90"/>
    <mergeCell ref="C89:D89"/>
    <mergeCell ref="E89:F89"/>
    <mergeCell ref="G89:H89"/>
    <mergeCell ref="I89:J89"/>
    <mergeCell ref="K89:L89"/>
    <mergeCell ref="M89:N89"/>
    <mergeCell ref="O87:P87"/>
    <mergeCell ref="C88:D88"/>
    <mergeCell ref="E88:F88"/>
    <mergeCell ref="G88:H88"/>
    <mergeCell ref="I88:J88"/>
    <mergeCell ref="K88:L88"/>
    <mergeCell ref="M88:N88"/>
    <mergeCell ref="O88:P88"/>
    <mergeCell ref="C87:D87"/>
    <mergeCell ref="E87:F87"/>
    <mergeCell ref="G87:H87"/>
    <mergeCell ref="I87:J87"/>
    <mergeCell ref="K87:L87"/>
    <mergeCell ref="M87:N87"/>
    <mergeCell ref="O85:P85"/>
    <mergeCell ref="C86:D86"/>
    <mergeCell ref="E86:F86"/>
    <mergeCell ref="G86:H86"/>
    <mergeCell ref="I86:J86"/>
    <mergeCell ref="K86:L86"/>
    <mergeCell ref="M86:N86"/>
    <mergeCell ref="O86:P86"/>
    <mergeCell ref="C85:D85"/>
    <mergeCell ref="E85:F85"/>
    <mergeCell ref="G85:H85"/>
    <mergeCell ref="I85:J85"/>
    <mergeCell ref="K85:L85"/>
    <mergeCell ref="M85:N85"/>
    <mergeCell ref="O83:P83"/>
    <mergeCell ref="C84:D84"/>
    <mergeCell ref="E84:F84"/>
    <mergeCell ref="G84:H84"/>
    <mergeCell ref="I84:J84"/>
    <mergeCell ref="K84:L84"/>
    <mergeCell ref="M84:N84"/>
    <mergeCell ref="O84:P84"/>
    <mergeCell ref="C83:D83"/>
    <mergeCell ref="E83:F83"/>
    <mergeCell ref="G83:H83"/>
    <mergeCell ref="I83:J83"/>
    <mergeCell ref="K83:L83"/>
    <mergeCell ref="M83:N83"/>
    <mergeCell ref="O81:P81"/>
    <mergeCell ref="C82:D82"/>
    <mergeCell ref="E82:F82"/>
    <mergeCell ref="G82:H82"/>
    <mergeCell ref="I82:J82"/>
    <mergeCell ref="K82:L82"/>
    <mergeCell ref="M82:N82"/>
    <mergeCell ref="O82:P82"/>
    <mergeCell ref="C81:D81"/>
    <mergeCell ref="E81:F81"/>
    <mergeCell ref="G81:H81"/>
    <mergeCell ref="I81:J81"/>
    <mergeCell ref="K81:L81"/>
    <mergeCell ref="M81:N81"/>
    <mergeCell ref="O79:P79"/>
    <mergeCell ref="C80:D80"/>
    <mergeCell ref="E80:F80"/>
    <mergeCell ref="G80:H80"/>
    <mergeCell ref="I80:J80"/>
    <mergeCell ref="K80:L80"/>
    <mergeCell ref="M80:N80"/>
    <mergeCell ref="O80:P80"/>
    <mergeCell ref="C79:D79"/>
    <mergeCell ref="E79:F79"/>
    <mergeCell ref="G79:H79"/>
    <mergeCell ref="I79:J79"/>
    <mergeCell ref="K79:L79"/>
    <mergeCell ref="M79:N79"/>
    <mergeCell ref="O77:P77"/>
    <mergeCell ref="C78:D78"/>
    <mergeCell ref="E78:F78"/>
    <mergeCell ref="G78:H78"/>
    <mergeCell ref="I78:J78"/>
    <mergeCell ref="K78:L78"/>
    <mergeCell ref="M78:N78"/>
    <mergeCell ref="O78:P78"/>
    <mergeCell ref="M75:N75"/>
    <mergeCell ref="O75:P76"/>
    <mergeCell ref="C76:D76"/>
    <mergeCell ref="M76:N76"/>
    <mergeCell ref="C77:D77"/>
    <mergeCell ref="E77:F77"/>
    <mergeCell ref="G77:H77"/>
    <mergeCell ref="I77:J77"/>
    <mergeCell ref="K77:L77"/>
    <mergeCell ref="M77:N77"/>
    <mergeCell ref="A75:A76"/>
    <mergeCell ref="C75:D75"/>
    <mergeCell ref="E75:F76"/>
    <mergeCell ref="G75:H76"/>
    <mergeCell ref="I75:J76"/>
    <mergeCell ref="K75:L76"/>
    <mergeCell ref="B73:B76"/>
    <mergeCell ref="E73:F73"/>
    <mergeCell ref="G73:H73"/>
    <mergeCell ref="I73:J73"/>
    <mergeCell ref="M73:N73"/>
    <mergeCell ref="O73:P73"/>
    <mergeCell ref="C74:D74"/>
    <mergeCell ref="E74:F74"/>
    <mergeCell ref="G74:H74"/>
    <mergeCell ref="I74:J74"/>
    <mergeCell ref="K74:L74"/>
    <mergeCell ref="M74:N74"/>
    <mergeCell ref="O74:P74"/>
    <mergeCell ref="C73:D73"/>
    <mergeCell ref="K73:L73"/>
    <mergeCell ref="O71:P71"/>
    <mergeCell ref="C72:D72"/>
    <mergeCell ref="E72:F72"/>
    <mergeCell ref="G72:H72"/>
    <mergeCell ref="I72:J72"/>
    <mergeCell ref="K72:L72"/>
    <mergeCell ref="M72:N72"/>
    <mergeCell ref="O72:P72"/>
    <mergeCell ref="C71:D71"/>
    <mergeCell ref="E71:F71"/>
    <mergeCell ref="G71:H71"/>
    <mergeCell ref="I71:J71"/>
    <mergeCell ref="K71:L71"/>
    <mergeCell ref="M71:N71"/>
    <mergeCell ref="O69:P69"/>
    <mergeCell ref="O70:P70"/>
    <mergeCell ref="C70:D70"/>
    <mergeCell ref="E70:F70"/>
    <mergeCell ref="G70:H70"/>
    <mergeCell ref="I70:J70"/>
    <mergeCell ref="K70:L70"/>
    <mergeCell ref="M70:N70"/>
    <mergeCell ref="I19:J19"/>
    <mergeCell ref="O19:P19"/>
    <mergeCell ref="M19:N19"/>
    <mergeCell ref="C69:D69"/>
    <mergeCell ref="E69:F69"/>
    <mergeCell ref="G69:H69"/>
    <mergeCell ref="I69:J69"/>
    <mergeCell ref="K69:L69"/>
    <mergeCell ref="M69:N69"/>
    <mergeCell ref="C65:F65"/>
    <mergeCell ref="G65:H65"/>
    <mergeCell ref="I65:J65"/>
    <mergeCell ref="K65:L65"/>
    <mergeCell ref="M65:N65"/>
    <mergeCell ref="O65:P65"/>
    <mergeCell ref="C64:F64"/>
    <mergeCell ref="G64:H64"/>
    <mergeCell ref="I64:J64"/>
    <mergeCell ref="K64:L64"/>
    <mergeCell ref="M64:N64"/>
    <mergeCell ref="O64:P64"/>
    <mergeCell ref="M62:N62"/>
    <mergeCell ref="O62:P62"/>
    <mergeCell ref="C61:D61"/>
    <mergeCell ref="C63:F63"/>
    <mergeCell ref="G63:H63"/>
    <mergeCell ref="I63:J63"/>
    <mergeCell ref="K63:L63"/>
    <mergeCell ref="M63:N63"/>
    <mergeCell ref="O63:P63"/>
    <mergeCell ref="E61:F61"/>
    <mergeCell ref="A62:B62"/>
    <mergeCell ref="C62:D62"/>
    <mergeCell ref="E62:F62"/>
    <mergeCell ref="G62:H62"/>
    <mergeCell ref="I62:J62"/>
    <mergeCell ref="K62:L62"/>
    <mergeCell ref="G61:H61"/>
    <mergeCell ref="I61:J61"/>
    <mergeCell ref="K61:L61"/>
    <mergeCell ref="M61:N61"/>
    <mergeCell ref="O59:P59"/>
    <mergeCell ref="O60:P60"/>
    <mergeCell ref="O61:P61"/>
    <mergeCell ref="C60:D60"/>
    <mergeCell ref="E60:F60"/>
    <mergeCell ref="G60:H60"/>
    <mergeCell ref="I60:J60"/>
    <mergeCell ref="K60:L60"/>
    <mergeCell ref="M60:N60"/>
    <mergeCell ref="C59:D59"/>
    <mergeCell ref="E59:F59"/>
    <mergeCell ref="G59:H59"/>
    <mergeCell ref="I59:J59"/>
    <mergeCell ref="K59:L59"/>
    <mergeCell ref="M59:N59"/>
    <mergeCell ref="O57:P57"/>
    <mergeCell ref="C58:D58"/>
    <mergeCell ref="E58:F58"/>
    <mergeCell ref="G58:H58"/>
    <mergeCell ref="I58:J58"/>
    <mergeCell ref="K58:L58"/>
    <mergeCell ref="M58:N58"/>
    <mergeCell ref="O58:P58"/>
    <mergeCell ref="C57:D57"/>
    <mergeCell ref="E57:F57"/>
    <mergeCell ref="G57:H57"/>
    <mergeCell ref="I57:J57"/>
    <mergeCell ref="K57:L57"/>
    <mergeCell ref="M57:N57"/>
    <mergeCell ref="O55:P55"/>
    <mergeCell ref="C56:D56"/>
    <mergeCell ref="E56:F56"/>
    <mergeCell ref="G56:H56"/>
    <mergeCell ref="I56:J56"/>
    <mergeCell ref="K56:L56"/>
    <mergeCell ref="M56:N56"/>
    <mergeCell ref="O56:P56"/>
    <mergeCell ref="C55:D55"/>
    <mergeCell ref="E55:F55"/>
    <mergeCell ref="G55:H55"/>
    <mergeCell ref="I55:J55"/>
    <mergeCell ref="K55:L55"/>
    <mergeCell ref="M55:N55"/>
    <mergeCell ref="O53:P53"/>
    <mergeCell ref="C54:D54"/>
    <mergeCell ref="E54:F54"/>
    <mergeCell ref="G54:H54"/>
    <mergeCell ref="I54:J54"/>
    <mergeCell ref="K54:L54"/>
    <mergeCell ref="M54:N54"/>
    <mergeCell ref="O54:P54"/>
    <mergeCell ref="C53:D53"/>
    <mergeCell ref="E53:F53"/>
    <mergeCell ref="G53:H53"/>
    <mergeCell ref="I53:J53"/>
    <mergeCell ref="K53:L53"/>
    <mergeCell ref="M53:N53"/>
    <mergeCell ref="O51:P51"/>
    <mergeCell ref="C52:D52"/>
    <mergeCell ref="E52:F52"/>
    <mergeCell ref="G52:H52"/>
    <mergeCell ref="I52:J52"/>
    <mergeCell ref="K52:L52"/>
    <mergeCell ref="M52:N52"/>
    <mergeCell ref="O52:P52"/>
    <mergeCell ref="C51:D51"/>
    <mergeCell ref="E51:F51"/>
    <mergeCell ref="G51:H51"/>
    <mergeCell ref="I51:J51"/>
    <mergeCell ref="K51:L51"/>
    <mergeCell ref="M51:N51"/>
    <mergeCell ref="O49:P49"/>
    <mergeCell ref="C50:D50"/>
    <mergeCell ref="E50:F50"/>
    <mergeCell ref="G50:H50"/>
    <mergeCell ref="I50:J50"/>
    <mergeCell ref="K50:L50"/>
    <mergeCell ref="M50:N50"/>
    <mergeCell ref="O50:P50"/>
    <mergeCell ref="C49:D49"/>
    <mergeCell ref="E49:F49"/>
    <mergeCell ref="G49:H49"/>
    <mergeCell ref="I49:J49"/>
    <mergeCell ref="K49:L49"/>
    <mergeCell ref="M49:N49"/>
    <mergeCell ref="O47:P47"/>
    <mergeCell ref="C48:D48"/>
    <mergeCell ref="E48:F48"/>
    <mergeCell ref="G48:H48"/>
    <mergeCell ref="I48:J48"/>
    <mergeCell ref="K48:L48"/>
    <mergeCell ref="M48:N48"/>
    <mergeCell ref="O48:P48"/>
    <mergeCell ref="C47:D47"/>
    <mergeCell ref="E47:F47"/>
    <mergeCell ref="G47:H47"/>
    <mergeCell ref="I47:J47"/>
    <mergeCell ref="K47:L47"/>
    <mergeCell ref="M47:N47"/>
    <mergeCell ref="O45:P45"/>
    <mergeCell ref="C46:D46"/>
    <mergeCell ref="E46:F46"/>
    <mergeCell ref="G46:H46"/>
    <mergeCell ref="I46:J46"/>
    <mergeCell ref="K46:L46"/>
    <mergeCell ref="M46:N46"/>
    <mergeCell ref="O46:P46"/>
    <mergeCell ref="M43:N43"/>
    <mergeCell ref="O43:P44"/>
    <mergeCell ref="C44:D44"/>
    <mergeCell ref="M44:N44"/>
    <mergeCell ref="C45:D45"/>
    <mergeCell ref="E45:F45"/>
    <mergeCell ref="G45:H45"/>
    <mergeCell ref="I45:J45"/>
    <mergeCell ref="K45:L45"/>
    <mergeCell ref="M45:N45"/>
    <mergeCell ref="A43:A44"/>
    <mergeCell ref="C43:D43"/>
    <mergeCell ref="E43:F44"/>
    <mergeCell ref="G43:H44"/>
    <mergeCell ref="I43:J44"/>
    <mergeCell ref="K43:L44"/>
    <mergeCell ref="B41:B44"/>
    <mergeCell ref="E41:F41"/>
    <mergeCell ref="G41:H41"/>
    <mergeCell ref="I41:J41"/>
    <mergeCell ref="M41:N41"/>
    <mergeCell ref="O41:P41"/>
    <mergeCell ref="C42:D42"/>
    <mergeCell ref="E42:F42"/>
    <mergeCell ref="G42:H42"/>
    <mergeCell ref="I42:J42"/>
    <mergeCell ref="K42:L42"/>
    <mergeCell ref="M42:N42"/>
    <mergeCell ref="O42:P42"/>
    <mergeCell ref="C41:D41"/>
    <mergeCell ref="K41:L41"/>
    <mergeCell ref="O39:P39"/>
    <mergeCell ref="C40:D40"/>
    <mergeCell ref="E40:F40"/>
    <mergeCell ref="G40:H40"/>
    <mergeCell ref="I40:J40"/>
    <mergeCell ref="K40:L40"/>
    <mergeCell ref="M40:N40"/>
    <mergeCell ref="O40:P40"/>
    <mergeCell ref="C39:D39"/>
    <mergeCell ref="E39:F39"/>
    <mergeCell ref="G39:H39"/>
    <mergeCell ref="I39:J39"/>
    <mergeCell ref="K39:L39"/>
    <mergeCell ref="M39:N39"/>
    <mergeCell ref="O37:P37"/>
    <mergeCell ref="O38:P38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33:F33"/>
    <mergeCell ref="G33:H33"/>
    <mergeCell ref="I33:J33"/>
    <mergeCell ref="K33:L33"/>
    <mergeCell ref="M33:N33"/>
    <mergeCell ref="O33:P33"/>
    <mergeCell ref="C32:F32"/>
    <mergeCell ref="G32:H32"/>
    <mergeCell ref="I32:J32"/>
    <mergeCell ref="K32:L32"/>
    <mergeCell ref="M32:N32"/>
    <mergeCell ref="O32:P32"/>
    <mergeCell ref="M30:N30"/>
    <mergeCell ref="O30:P30"/>
    <mergeCell ref="C29:D29"/>
    <mergeCell ref="C31:F31"/>
    <mergeCell ref="G31:H31"/>
    <mergeCell ref="I31:J31"/>
    <mergeCell ref="K31:L31"/>
    <mergeCell ref="M31:N31"/>
    <mergeCell ref="O31:P31"/>
    <mergeCell ref="E29:F29"/>
    <mergeCell ref="A30:B30"/>
    <mergeCell ref="C30:D30"/>
    <mergeCell ref="E30:F30"/>
    <mergeCell ref="G30:H30"/>
    <mergeCell ref="I30:J30"/>
    <mergeCell ref="K30:L30"/>
    <mergeCell ref="G29:H29"/>
    <mergeCell ref="I29:J29"/>
    <mergeCell ref="K29:L29"/>
    <mergeCell ref="M29:N29"/>
    <mergeCell ref="O27:P27"/>
    <mergeCell ref="O28:P28"/>
    <mergeCell ref="O29:P29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O25:P25"/>
    <mergeCell ref="C26:D26"/>
    <mergeCell ref="E26:F26"/>
    <mergeCell ref="G26:H26"/>
    <mergeCell ref="I26:J26"/>
    <mergeCell ref="K26:L26"/>
    <mergeCell ref="M26:N26"/>
    <mergeCell ref="O26:P26"/>
    <mergeCell ref="C25:D25"/>
    <mergeCell ref="E25:F25"/>
    <mergeCell ref="G25:H25"/>
    <mergeCell ref="I25:J25"/>
    <mergeCell ref="K25:L25"/>
    <mergeCell ref="M25:N25"/>
    <mergeCell ref="O23:P23"/>
    <mergeCell ref="C24:D24"/>
    <mergeCell ref="E24:F24"/>
    <mergeCell ref="G24:H24"/>
    <mergeCell ref="I24:J24"/>
    <mergeCell ref="K24:L24"/>
    <mergeCell ref="M24:N24"/>
    <mergeCell ref="O24:P24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E19:F19"/>
    <mergeCell ref="G19:H19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E8:F8"/>
    <mergeCell ref="G8:H8"/>
    <mergeCell ref="I8:J8"/>
    <mergeCell ref="M10:N10"/>
    <mergeCell ref="O10:P11"/>
    <mergeCell ref="C11:D11"/>
    <mergeCell ref="M11:N11"/>
    <mergeCell ref="M9:N9"/>
    <mergeCell ref="O9:P9"/>
    <mergeCell ref="C8:D8"/>
    <mergeCell ref="A10:A11"/>
    <mergeCell ref="C10:D10"/>
    <mergeCell ref="E10:F11"/>
    <mergeCell ref="G10:H11"/>
    <mergeCell ref="I10:J11"/>
    <mergeCell ref="K10:L11"/>
    <mergeCell ref="B8:B11"/>
    <mergeCell ref="M7:N7"/>
    <mergeCell ref="O7:P7"/>
    <mergeCell ref="C6:D6"/>
    <mergeCell ref="M8:N8"/>
    <mergeCell ref="O8:P8"/>
    <mergeCell ref="C9:D9"/>
    <mergeCell ref="E9:F9"/>
    <mergeCell ref="G9:H9"/>
    <mergeCell ref="I9:J9"/>
    <mergeCell ref="K9:L9"/>
    <mergeCell ref="M6:N6"/>
    <mergeCell ref="O4:P4"/>
    <mergeCell ref="O5:P5"/>
    <mergeCell ref="K8:L8"/>
    <mergeCell ref="O6:P6"/>
    <mergeCell ref="C7:D7"/>
    <mergeCell ref="E7:F7"/>
    <mergeCell ref="G7:H7"/>
    <mergeCell ref="I7:J7"/>
    <mergeCell ref="K7:L7"/>
    <mergeCell ref="M4:N4"/>
    <mergeCell ref="C5:D5"/>
    <mergeCell ref="E5:F5"/>
    <mergeCell ref="G5:H5"/>
    <mergeCell ref="I5:J5"/>
    <mergeCell ref="K5:L5"/>
    <mergeCell ref="M5:N5"/>
    <mergeCell ref="C4:D4"/>
    <mergeCell ref="E4:F4"/>
    <mergeCell ref="G4:H4"/>
    <mergeCell ref="I4:J4"/>
    <mergeCell ref="K4:L4"/>
    <mergeCell ref="E6:F6"/>
    <mergeCell ref="G6:H6"/>
    <mergeCell ref="I6:J6"/>
    <mergeCell ref="K6:L6"/>
  </mergeCells>
  <pageMargins left="0.7" right="0.7" top="0.75" bottom="0.75" header="0.3" footer="0.3"/>
  <pageSetup fitToHeight="0" orientation="landscape" paperSize="9" scale="31" r:id="rId1"/>
  <rowBreaks count="2" manualBreakCount="2">
    <brk id="33" max="15" man="1"/>
    <brk id="65" max="255" man="1"/>
  </rowBreaks>
  <ignoredErrors>
    <ignoredError sqref="B7 O7 O72 B72 O40 B40" numberStoredAsText="1"/>
    <ignoredError sqref="O52 O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C5BFE7D-FD09-4A66-A258-BC5DF1A0B9AB}">
  <sheetPr>
    <pageSetUpPr fitToPage="1"/>
  </sheetPr>
  <dimension ref="A1:T21"/>
  <sheetViews>
    <sheetView view="pageBreakPreview" zoomScale="60" zoomScaleNormal="100" workbookViewId="0" topLeftCell="B14">
      <selection pane="topLeft" activeCell="A1" sqref="A1:S21"/>
    </sheetView>
  </sheetViews>
  <sheetFormatPr defaultRowHeight="18"/>
  <cols>
    <col min="1" max="1" width="19.1428571428571" style="5" customWidth="1"/>
    <col min="2" max="2" width="91.2857142857143" style="5" customWidth="1"/>
    <col min="3" max="3" width="27.2857142857143" style="5" customWidth="1"/>
    <col min="4" max="4" width="13.5714285714286" style="5" customWidth="1"/>
    <col min="5" max="5" width="21.4285714285714" style="5" customWidth="1"/>
    <col min="6" max="6" width="9.85714285714286" style="5" bestFit="1" customWidth="1"/>
    <col min="7" max="7" width="9.14285714285714" style="5" bestFit="1" customWidth="1"/>
    <col min="8" max="8" width="10.8571428571429" style="5" bestFit="1" customWidth="1"/>
    <col min="9" max="9" width="22.2857142857143" style="5" customWidth="1"/>
    <col min="10" max="10" width="9.14285714285714" style="5" bestFit="1" customWidth="1"/>
    <col min="11" max="11" width="10.8571428571429" style="5" bestFit="1" customWidth="1"/>
    <col min="12" max="12" width="17.5714285714286" style="5" customWidth="1"/>
    <col min="13" max="13" width="9.14285714285714" style="5" bestFit="1" customWidth="1"/>
    <col min="14" max="14" width="13.4285714285714" style="5" customWidth="1"/>
    <col min="15" max="15" width="9.28571428571429" style="5" bestFit="1" customWidth="1"/>
    <col min="16" max="16" width="14.1428571428571" style="5" customWidth="1"/>
    <col min="17" max="17" width="17.2857142857143" style="5" customWidth="1"/>
    <col min="18" max="18" width="12.2857142857143" style="5" customWidth="1"/>
    <col min="19" max="16384" width="8.85714285714286" style="5"/>
  </cols>
  <sheetData>
    <row r="1" spans="1:19" ht="22.8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19" ht="22.8">
      <c r="A2" s="158" t="s">
        <v>41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60"/>
      <c r="P2" s="160"/>
      <c r="Q2" s="160"/>
      <c r="R2" s="160"/>
      <c r="S2" s="160"/>
    </row>
    <row r="3" spans="1:19" ht="22.8">
      <c r="A3" s="158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60"/>
      <c r="P3" s="160"/>
      <c r="Q3" s="160"/>
      <c r="R3" s="160"/>
      <c r="S3" s="160"/>
    </row>
    <row r="4" spans="1:19" ht="22.8">
      <c r="A4" s="149" t="s">
        <v>1</v>
      </c>
      <c r="B4" s="161" t="s">
        <v>112</v>
      </c>
      <c r="C4" s="150" t="s">
        <v>2</v>
      </c>
      <c r="D4" s="150"/>
      <c r="E4" s="162"/>
      <c r="F4" s="162"/>
      <c r="G4" s="162"/>
      <c r="H4" s="162"/>
      <c r="I4" s="162"/>
      <c r="J4" s="162"/>
      <c r="K4" s="163"/>
      <c r="L4" s="163"/>
      <c r="M4" s="163"/>
      <c r="N4" s="163"/>
      <c r="O4" s="106"/>
      <c r="P4" s="106"/>
      <c r="Q4" s="106"/>
      <c r="R4" s="106"/>
      <c r="S4" s="106"/>
    </row>
    <row r="5" spans="1:19" ht="22.8">
      <c r="A5" s="151"/>
      <c r="B5" s="152"/>
      <c r="C5" s="152"/>
      <c r="D5" s="152"/>
      <c r="E5" s="162"/>
      <c r="F5" s="162"/>
      <c r="G5" s="162"/>
      <c r="H5" s="162"/>
      <c r="I5" s="162"/>
      <c r="J5" s="162"/>
      <c r="K5" s="163"/>
      <c r="L5" s="163"/>
      <c r="M5" s="163"/>
      <c r="N5" s="163"/>
      <c r="O5" s="106"/>
      <c r="P5" s="106"/>
      <c r="Q5" s="106"/>
      <c r="R5" s="106"/>
      <c r="S5" s="106"/>
    </row>
    <row r="6" spans="1:19" ht="22.8">
      <c r="A6" s="149" t="s">
        <v>17</v>
      </c>
      <c r="B6" s="161" t="s">
        <v>123</v>
      </c>
      <c r="C6" s="150" t="s">
        <v>18</v>
      </c>
      <c r="D6" s="164"/>
      <c r="E6" s="165"/>
      <c r="F6" s="166"/>
      <c r="G6" s="166"/>
      <c r="H6" s="166"/>
      <c r="I6" s="166"/>
      <c r="J6" s="166"/>
      <c r="K6" s="163"/>
      <c r="L6" s="163"/>
      <c r="M6" s="163"/>
      <c r="N6" s="163"/>
      <c r="O6" s="106"/>
      <c r="P6" s="106"/>
      <c r="Q6" s="106"/>
      <c r="R6" s="106"/>
      <c r="S6" s="106"/>
    </row>
    <row r="7" spans="1:19" ht="23.4" thickBot="1">
      <c r="A7" s="389"/>
      <c r="B7" s="390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</row>
    <row r="8" spans="1:19" ht="23.4" thickBot="1">
      <c r="A8" s="167"/>
      <c r="B8" s="168" t="s">
        <v>0</v>
      </c>
      <c r="C8" s="168"/>
      <c r="D8" s="168"/>
      <c r="E8" s="168"/>
      <c r="F8" s="168" t="s">
        <v>66</v>
      </c>
      <c r="G8" s="168"/>
      <c r="H8" s="168"/>
      <c r="I8" s="168" t="s">
        <v>67</v>
      </c>
      <c r="J8" s="168"/>
      <c r="K8" s="168"/>
      <c r="L8" s="168" t="s">
        <v>68</v>
      </c>
      <c r="M8" s="168"/>
      <c r="N8" s="168"/>
      <c r="O8" s="168" t="s">
        <v>69</v>
      </c>
      <c r="P8" s="391" t="s">
        <v>70</v>
      </c>
      <c r="Q8" s="392"/>
      <c r="R8" s="393"/>
      <c r="S8" s="374" t="s">
        <v>43</v>
      </c>
    </row>
    <row r="9" spans="1:19" ht="18">
      <c r="A9" s="377" t="s">
        <v>71</v>
      </c>
      <c r="B9" s="379" t="s">
        <v>72</v>
      </c>
      <c r="C9" s="381" t="s">
        <v>73</v>
      </c>
      <c r="D9" s="358" t="s">
        <v>174</v>
      </c>
      <c r="E9" s="372" t="s">
        <v>175</v>
      </c>
      <c r="F9" s="385" t="s">
        <v>176</v>
      </c>
      <c r="G9" s="358" t="s">
        <v>177</v>
      </c>
      <c r="H9" s="372" t="s">
        <v>178</v>
      </c>
      <c r="I9" s="385" t="s">
        <v>179</v>
      </c>
      <c r="J9" s="358" t="s">
        <v>180</v>
      </c>
      <c r="K9" s="372" t="s">
        <v>181</v>
      </c>
      <c r="L9" s="385" t="s">
        <v>182</v>
      </c>
      <c r="M9" s="358" t="s">
        <v>183</v>
      </c>
      <c r="N9" s="372" t="s">
        <v>184</v>
      </c>
      <c r="O9" s="385" t="s">
        <v>185</v>
      </c>
      <c r="P9" s="387" t="s">
        <v>74</v>
      </c>
      <c r="Q9" s="383" t="s">
        <v>75</v>
      </c>
      <c r="R9" s="394" t="s">
        <v>76</v>
      </c>
      <c r="S9" s="375"/>
    </row>
    <row r="10" spans="1:19" ht="209.4" customHeight="1">
      <c r="A10" s="378"/>
      <c r="B10" s="380"/>
      <c r="C10" s="382"/>
      <c r="D10" s="359"/>
      <c r="E10" s="373"/>
      <c r="F10" s="386"/>
      <c r="G10" s="359"/>
      <c r="H10" s="373"/>
      <c r="I10" s="386"/>
      <c r="J10" s="359"/>
      <c r="K10" s="373"/>
      <c r="L10" s="386"/>
      <c r="M10" s="359"/>
      <c r="N10" s="373"/>
      <c r="O10" s="386"/>
      <c r="P10" s="388"/>
      <c r="Q10" s="384"/>
      <c r="R10" s="395"/>
      <c r="S10" s="376"/>
    </row>
    <row r="11" spans="1:19" ht="228">
      <c r="A11" s="153" t="s">
        <v>77</v>
      </c>
      <c r="B11" s="169" t="s">
        <v>100</v>
      </c>
      <c r="C11" s="170" t="s">
        <v>98</v>
      </c>
      <c r="D11" s="171">
        <v>13</v>
      </c>
      <c r="E11" s="172">
        <v>20966.87</v>
      </c>
      <c r="F11" s="173">
        <f>E11/D11</f>
        <v>1612.8361538461538</v>
      </c>
      <c r="G11" s="171">
        <v>13</v>
      </c>
      <c r="H11" s="172">
        <v>30482</v>
      </c>
      <c r="I11" s="173">
        <f>H11/G11</f>
        <v>2344.7692307692309</v>
      </c>
      <c r="J11" s="171">
        <v>13</v>
      </c>
      <c r="K11" s="172">
        <v>10160.67</v>
      </c>
      <c r="L11" s="173">
        <f>K11/J11</f>
        <v>781.59000000000003</v>
      </c>
      <c r="M11" s="171">
        <v>13</v>
      </c>
      <c r="N11" s="172">
        <v>8703.9619999999995</v>
      </c>
      <c r="O11" s="173">
        <f>N11/M11</f>
        <v>669.53553846153841</v>
      </c>
      <c r="P11" s="171">
        <f>O11-F11</f>
        <v>-943.30061538461541</v>
      </c>
      <c r="Q11" s="174">
        <f>O11-I11</f>
        <v>-1675.2336923076925</v>
      </c>
      <c r="R11" s="173">
        <f>O11-L11</f>
        <v>-112.05446153846162</v>
      </c>
      <c r="S11" s="175" t="s">
        <v>158</v>
      </c>
    </row>
    <row r="12" spans="1:19" ht="182.4">
      <c r="A12" s="153" t="s">
        <v>78</v>
      </c>
      <c r="B12" s="169" t="s">
        <v>99</v>
      </c>
      <c r="C12" s="170" t="s">
        <v>98</v>
      </c>
      <c r="D12" s="171">
        <v>13</v>
      </c>
      <c r="E12" s="172">
        <v>34029.46</v>
      </c>
      <c r="F12" s="173">
        <f>E12/D12</f>
        <v>2617.6507692307691</v>
      </c>
      <c r="G12" s="171">
        <v>13</v>
      </c>
      <c r="H12" s="172">
        <v>46188</v>
      </c>
      <c r="I12" s="173">
        <f>H12/G12</f>
        <v>3552.9230769230771</v>
      </c>
      <c r="J12" s="171">
        <v>13</v>
      </c>
      <c r="K12" s="172">
        <v>15396</v>
      </c>
      <c r="L12" s="173">
        <f>K12/J12</f>
        <v>1184.3076923076924</v>
      </c>
      <c r="M12" s="171">
        <v>13</v>
      </c>
      <c r="N12" s="172">
        <v>5947.5879999999997</v>
      </c>
      <c r="O12" s="173">
        <f>N12/M12</f>
        <v>457.50676923076924</v>
      </c>
      <c r="P12" s="171">
        <f>O12-F12</f>
        <v>-2160.1439999999998</v>
      </c>
      <c r="Q12" s="174">
        <f>O12-I12</f>
        <v>-3095.4163076923078</v>
      </c>
      <c r="R12" s="173">
        <f>O12-L12</f>
        <v>-726.80092307692314</v>
      </c>
      <c r="S12" s="175" t="s">
        <v>157</v>
      </c>
    </row>
    <row r="13" spans="1:19" ht="124.8" customHeight="1" thickBot="1">
      <c r="A13" s="154" t="s">
        <v>79</v>
      </c>
      <c r="B13" s="176" t="s">
        <v>101</v>
      </c>
      <c r="C13" s="170" t="s">
        <v>122</v>
      </c>
      <c r="D13" s="177">
        <v>3</v>
      </c>
      <c r="E13" s="178">
        <v>6543.68</v>
      </c>
      <c r="F13" s="179">
        <f>E13/D13</f>
        <v>2181.2266666666669</v>
      </c>
      <c r="G13" s="177">
        <v>3</v>
      </c>
      <c r="H13" s="178">
        <v>94850</v>
      </c>
      <c r="I13" s="179">
        <f>H13/G13</f>
        <v>31616.666666666668</v>
      </c>
      <c r="J13" s="177">
        <v>3</v>
      </c>
      <c r="K13" s="178">
        <v>94850</v>
      </c>
      <c r="L13" s="179">
        <f>K13/J13</f>
        <v>31616.666666666668</v>
      </c>
      <c r="M13" s="177">
        <v>3</v>
      </c>
      <c r="N13" s="178">
        <v>22354.236000000001</v>
      </c>
      <c r="O13" s="179">
        <f>N13/M13</f>
        <v>7451.4120000000003</v>
      </c>
      <c r="P13" s="177">
        <f>O13-F13</f>
        <v>5270.1853333333329</v>
      </c>
      <c r="Q13" s="180">
        <f>O13-I13</f>
        <v>-24165.254666666668</v>
      </c>
      <c r="R13" s="179">
        <f>O13-L13</f>
        <v>-24165.254666666668</v>
      </c>
      <c r="S13" s="175" t="s">
        <v>134</v>
      </c>
    </row>
    <row r="14" spans="1:20" ht="159.6" customHeight="1" thickTop="1">
      <c r="A14" s="153" t="s">
        <v>102</v>
      </c>
      <c r="B14" s="169" t="s">
        <v>104</v>
      </c>
      <c r="C14" s="170" t="s">
        <v>98</v>
      </c>
      <c r="D14" s="171">
        <v>5</v>
      </c>
      <c r="E14" s="172">
        <v>5174.03</v>
      </c>
      <c r="F14" s="173">
        <f>E14/D14</f>
        <v>1034.806</v>
      </c>
      <c r="G14" s="171">
        <v>5</v>
      </c>
      <c r="H14" s="172">
        <v>8130</v>
      </c>
      <c r="I14" s="173">
        <f>H14/G14</f>
        <v>1626</v>
      </c>
      <c r="J14" s="171">
        <v>5</v>
      </c>
      <c r="K14" s="172">
        <f>+H14/12*4</f>
        <v>2710</v>
      </c>
      <c r="L14" s="173">
        <f>K14/J14</f>
        <v>542</v>
      </c>
      <c r="M14" s="171">
        <v>5</v>
      </c>
      <c r="N14" s="172">
        <v>1474.011</v>
      </c>
      <c r="O14" s="173">
        <f>N14/M14</f>
        <v>294.80219999999997</v>
      </c>
      <c r="P14" s="171">
        <f>O14-F14</f>
        <v>-740.00380000000007</v>
      </c>
      <c r="Q14" s="174">
        <f>O14-I14</f>
        <v>-1331.1977999999999</v>
      </c>
      <c r="R14" s="173">
        <f>O14-L14</f>
        <v>-247.19780000000003</v>
      </c>
      <c r="S14" s="175" t="s">
        <v>158</v>
      </c>
      <c r="T14" s="6"/>
    </row>
    <row r="15" spans="1:19" ht="247.2" customHeight="1">
      <c r="A15" s="153" t="s">
        <v>103</v>
      </c>
      <c r="B15" s="169" t="s">
        <v>105</v>
      </c>
      <c r="C15" s="170" t="s">
        <v>98</v>
      </c>
      <c r="D15" s="171">
        <v>5</v>
      </c>
      <c r="E15" s="172">
        <v>292.06</v>
      </c>
      <c r="F15" s="173">
        <f>E15/D15</f>
        <v>58.411999999999999</v>
      </c>
      <c r="G15" s="171">
        <v>5</v>
      </c>
      <c r="H15" s="172">
        <v>240</v>
      </c>
      <c r="I15" s="173">
        <f>H15/G15</f>
        <v>48</v>
      </c>
      <c r="J15" s="171">
        <v>5</v>
      </c>
      <c r="K15" s="172">
        <f>+H15/12*4</f>
        <v>80</v>
      </c>
      <c r="L15" s="173">
        <f>K15/J15</f>
        <v>16</v>
      </c>
      <c r="M15" s="171">
        <v>5</v>
      </c>
      <c r="N15" s="172">
        <v>11.13</v>
      </c>
      <c r="O15" s="173">
        <f>N15/M15</f>
        <v>2.226</v>
      </c>
      <c r="P15" s="171">
        <f>O15-F15</f>
        <v>-56.186</v>
      </c>
      <c r="Q15" s="174">
        <f>O15-I15</f>
        <v>-45.774000000000001</v>
      </c>
      <c r="R15" s="173">
        <f>O15-L15</f>
        <v>-13.774000000000001</v>
      </c>
      <c r="S15" s="175" t="s">
        <v>158</v>
      </c>
    </row>
    <row r="16" spans="1:19" ht="22.8">
      <c r="A16" s="106"/>
      <c r="B16" s="155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</row>
    <row r="17" spans="1:19" ht="22.8">
      <c r="A17" s="106"/>
      <c r="B17" s="155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</row>
    <row r="18" spans="1:19" ht="22.8">
      <c r="A18" s="106"/>
      <c r="B18" s="155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</row>
    <row r="19" spans="1:19" ht="39.6" customHeight="1">
      <c r="A19" s="360" t="s">
        <v>38</v>
      </c>
      <c r="B19" s="361"/>
      <c r="C19" s="156" t="s">
        <v>14</v>
      </c>
      <c r="D19" s="366" t="s">
        <v>117</v>
      </c>
      <c r="E19" s="367"/>
      <c r="F19" s="368" t="s">
        <v>13</v>
      </c>
      <c r="G19" s="156" t="s">
        <v>14</v>
      </c>
      <c r="H19" s="366" t="s">
        <v>117</v>
      </c>
      <c r="I19" s="367"/>
      <c r="J19" s="106"/>
      <c r="K19" s="106"/>
      <c r="L19" s="106"/>
      <c r="M19" s="106"/>
      <c r="N19" s="106"/>
      <c r="O19" s="106"/>
      <c r="P19" s="106"/>
      <c r="Q19" s="106"/>
      <c r="R19" s="106"/>
      <c r="S19" s="106"/>
    </row>
    <row r="20" spans="1:19" ht="46.5" customHeight="1" thickBot="1">
      <c r="A20" s="362"/>
      <c r="B20" s="363"/>
      <c r="C20" s="156" t="s">
        <v>15</v>
      </c>
      <c r="D20" s="366"/>
      <c r="E20" s="367"/>
      <c r="F20" s="369"/>
      <c r="G20" s="156" t="s">
        <v>15</v>
      </c>
      <c r="H20" s="366"/>
      <c r="I20" s="367"/>
      <c r="J20" s="106"/>
      <c r="K20" s="106"/>
      <c r="L20" s="106"/>
      <c r="M20" s="106"/>
      <c r="N20" s="106"/>
      <c r="O20" s="106"/>
      <c r="P20" s="106"/>
      <c r="Q20" s="106"/>
      <c r="R20" s="106"/>
      <c r="S20" s="106"/>
    </row>
    <row r="21" spans="1:19" ht="141.45" customHeight="1" thickBot="1">
      <c r="A21" s="364"/>
      <c r="B21" s="365"/>
      <c r="C21" s="157" t="s">
        <v>40</v>
      </c>
      <c r="D21" s="371" t="s">
        <v>140</v>
      </c>
      <c r="E21" s="303"/>
      <c r="F21" s="370"/>
      <c r="G21" s="157" t="s">
        <v>40</v>
      </c>
      <c r="H21" s="371" t="s">
        <v>140</v>
      </c>
      <c r="I21" s="303"/>
      <c r="J21" s="106"/>
      <c r="K21" s="106"/>
      <c r="L21" s="106"/>
      <c r="M21" s="106"/>
      <c r="N21" s="106"/>
      <c r="O21" s="106"/>
      <c r="P21" s="106"/>
      <c r="Q21" s="106"/>
      <c r="R21" s="106"/>
      <c r="S21" s="106"/>
    </row>
  </sheetData>
  <sheetProtection/>
  <mergeCells count="29">
    <mergeCell ref="P9:P10"/>
    <mergeCell ref="F9:F10"/>
    <mergeCell ref="H20:I20"/>
    <mergeCell ref="A7:B7"/>
    <mergeCell ref="P8:R8"/>
    <mergeCell ref="R9:R10"/>
    <mergeCell ref="H9:H10"/>
    <mergeCell ref="I9:I10"/>
    <mergeCell ref="J9:J10"/>
    <mergeCell ref="N9:N10"/>
    <mergeCell ref="S8:S10"/>
    <mergeCell ref="A9:A10"/>
    <mergeCell ref="B9:B10"/>
    <mergeCell ref="C9:C10"/>
    <mergeCell ref="D9:D10"/>
    <mergeCell ref="E9:E10"/>
    <mergeCell ref="Q9:Q10"/>
    <mergeCell ref="G9:G10"/>
    <mergeCell ref="O9:O10"/>
    <mergeCell ref="L9:L10"/>
    <mergeCell ref="M9:M10"/>
    <mergeCell ref="A19:B21"/>
    <mergeCell ref="D19:E19"/>
    <mergeCell ref="F19:F21"/>
    <mergeCell ref="H19:I19"/>
    <mergeCell ref="D20:E20"/>
    <mergeCell ref="D21:E21"/>
    <mergeCell ref="H21:I21"/>
    <mergeCell ref="K9:K10"/>
  </mergeCells>
  <pageMargins left="0.7" right="0.7" top="0.75" bottom="0.75" header="0.3" footer="0.3"/>
  <pageSetup fitToWidth="0" orientation="landscape" paperSize="9" scale="2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E63E6D1-8CD8-441D-980B-8EA08569B9AB}">
  <sheetPr>
    <pageSetUpPr fitToPage="1"/>
  </sheetPr>
  <dimension ref="A1:R20"/>
  <sheetViews>
    <sheetView view="pageBreakPreview" zoomScale="60" zoomScaleNormal="100" workbookViewId="0" topLeftCell="A15">
      <selection pane="topLeft" activeCell="A1" sqref="A1:K20"/>
    </sheetView>
  </sheetViews>
  <sheetFormatPr defaultColWidth="18.4447544642857" defaultRowHeight="21"/>
  <cols>
    <col min="1" max="16384" width="18.4285714285714" style="107"/>
  </cols>
  <sheetData>
    <row r="1" spans="1:1" ht="21">
      <c r="A1" s="125" t="s">
        <v>115</v>
      </c>
    </row>
    <row r="2" spans="1:7" ht="21">
      <c r="A2" s="7" t="s">
        <v>91</v>
      </c>
      <c r="B2" s="7"/>
      <c r="C2" s="7"/>
      <c r="D2" s="7"/>
      <c r="E2" s="7"/>
      <c r="F2" s="7"/>
      <c r="G2" s="7"/>
    </row>
    <row r="4" spans="1:18" ht="21">
      <c r="A4" s="401" t="s">
        <v>159</v>
      </c>
      <c r="B4" s="401"/>
      <c r="C4" s="401"/>
      <c r="D4" s="399"/>
      <c r="E4" s="399"/>
      <c r="F4" s="400"/>
      <c r="G4" s="400"/>
      <c r="H4" s="399"/>
      <c r="I4" s="399"/>
      <c r="J4" s="399"/>
      <c r="K4" s="399"/>
      <c r="L4" s="399"/>
      <c r="M4" s="399"/>
      <c r="N4" s="399"/>
      <c r="O4" s="399"/>
      <c r="P4" s="199"/>
      <c r="Q4" s="400"/>
      <c r="R4" s="400"/>
    </row>
    <row r="5" ht="21.6" thickBot="1"/>
    <row r="6" spans="1:10" ht="40.8">
      <c r="A6" s="181" t="s">
        <v>18</v>
      </c>
      <c r="B6" s="182"/>
      <c r="C6" s="183" t="s">
        <v>42</v>
      </c>
      <c r="D6" s="396"/>
      <c r="E6" s="397"/>
      <c r="F6" s="397"/>
      <c r="G6" s="397"/>
      <c r="H6" s="397"/>
      <c r="I6" s="398"/>
      <c r="J6" s="184" t="s">
        <v>43</v>
      </c>
    </row>
    <row r="7" spans="1:10" ht="240" customHeight="1">
      <c r="A7" s="11" t="s">
        <v>44</v>
      </c>
      <c r="B7" s="12" t="s">
        <v>106</v>
      </c>
      <c r="C7" s="185"/>
      <c r="D7" s="8"/>
      <c r="E7" s="9"/>
      <c r="F7" s="9"/>
      <c r="G7" s="9"/>
      <c r="H7" s="9"/>
      <c r="I7" s="10"/>
      <c r="J7" s="186" t="s">
        <v>16</v>
      </c>
    </row>
    <row r="8" spans="1:10" ht="21">
      <c r="A8" s="11"/>
      <c r="B8" s="12"/>
      <c r="C8" s="12"/>
      <c r="D8" s="402" t="s">
        <v>45</v>
      </c>
      <c r="E8" s="402"/>
      <c r="F8" s="402"/>
      <c r="G8" s="402"/>
      <c r="H8" s="402"/>
      <c r="I8" s="402"/>
      <c r="J8" s="186" t="s">
        <v>16</v>
      </c>
    </row>
    <row r="9" spans="1:10" ht="117.6" customHeight="1">
      <c r="A9" s="416" t="s">
        <v>129</v>
      </c>
      <c r="B9" s="417"/>
      <c r="C9" s="12" t="s">
        <v>52</v>
      </c>
      <c r="D9" s="15" t="s">
        <v>130</v>
      </c>
      <c r="E9" s="11" t="s">
        <v>46</v>
      </c>
      <c r="F9" s="12" t="s">
        <v>47</v>
      </c>
      <c r="G9" s="12" t="s">
        <v>48</v>
      </c>
      <c r="H9" s="16" t="s">
        <v>161</v>
      </c>
      <c r="I9" s="13" t="s">
        <v>49</v>
      </c>
      <c r="J9" s="14"/>
    </row>
    <row r="10" spans="1:10" ht="109.2" customHeight="1">
      <c r="A10" s="187" t="s">
        <v>50</v>
      </c>
      <c r="B10" s="185" t="s">
        <v>107</v>
      </c>
      <c r="C10" s="185" t="s">
        <v>124</v>
      </c>
      <c r="D10" s="15"/>
      <c r="E10" s="11"/>
      <c r="F10" s="12"/>
      <c r="G10" s="15"/>
      <c r="H10" s="16"/>
      <c r="I10" s="17"/>
      <c r="J10" s="188" t="s">
        <v>16</v>
      </c>
    </row>
    <row r="11" spans="1:10" ht="234.3" customHeight="1">
      <c r="A11" s="187"/>
      <c r="B11" s="185" t="s">
        <v>97</v>
      </c>
      <c r="C11" s="185"/>
      <c r="D11" s="185" t="s">
        <v>100</v>
      </c>
      <c r="E11" s="189">
        <v>20966.87</v>
      </c>
      <c r="F11" s="19">
        <v>23004</v>
      </c>
      <c r="G11" s="19">
        <v>30482</v>
      </c>
      <c r="H11" s="190">
        <v>8703.9619999999995</v>
      </c>
      <c r="I11" s="191">
        <f>H11/G11</f>
        <v>0.28554432123876383</v>
      </c>
      <c r="J11" s="188" t="s">
        <v>16</v>
      </c>
    </row>
    <row r="12" spans="1:10" ht="194.4" customHeight="1">
      <c r="A12" s="192"/>
      <c r="B12" s="193" t="s">
        <v>108</v>
      </c>
      <c r="C12" s="12"/>
      <c r="D12" s="193" t="s">
        <v>99</v>
      </c>
      <c r="E12" s="194">
        <v>34029.46</v>
      </c>
      <c r="F12" s="19">
        <v>67149.75</v>
      </c>
      <c r="G12" s="19">
        <v>46188</v>
      </c>
      <c r="H12" s="194">
        <v>5947.5879999999997</v>
      </c>
      <c r="I12" s="195">
        <f>H12/G12</f>
        <v>0.12876911751970208</v>
      </c>
      <c r="J12" s="196"/>
    </row>
    <row r="13" spans="1:10" ht="163.2">
      <c r="A13" s="192" t="s">
        <v>127</v>
      </c>
      <c r="B13" s="193" t="s">
        <v>109</v>
      </c>
      <c r="C13" s="12" t="s">
        <v>126</v>
      </c>
      <c r="D13" s="193" t="s">
        <v>101</v>
      </c>
      <c r="E13" s="194">
        <v>6543.68</v>
      </c>
      <c r="F13" s="19">
        <v>46000</v>
      </c>
      <c r="G13" s="19">
        <v>94850</v>
      </c>
      <c r="H13" s="194">
        <v>22354.236000000001</v>
      </c>
      <c r="I13" s="195">
        <f>H13/G13</f>
        <v>0.23567987348444913</v>
      </c>
      <c r="J13" s="197" t="s">
        <v>135</v>
      </c>
    </row>
    <row r="14" spans="1:10" ht="77.4" customHeight="1">
      <c r="A14" s="187" t="s">
        <v>51</v>
      </c>
      <c r="B14" s="12" t="s">
        <v>110</v>
      </c>
      <c r="C14" s="185" t="s">
        <v>125</v>
      </c>
      <c r="D14" s="15"/>
      <c r="E14" s="18"/>
      <c r="F14" s="19"/>
      <c r="G14" s="20"/>
      <c r="H14" s="21"/>
      <c r="I14" s="22"/>
      <c r="J14" s="188" t="s">
        <v>16</v>
      </c>
    </row>
    <row r="15" spans="1:10" ht="222.6" customHeight="1">
      <c r="A15" s="198"/>
      <c r="B15" s="185" t="s">
        <v>97</v>
      </c>
      <c r="C15" s="12" t="s">
        <v>16</v>
      </c>
      <c r="D15" s="185" t="s">
        <v>104</v>
      </c>
      <c r="E15" s="18">
        <v>5174</v>
      </c>
      <c r="F15" s="19">
        <v>8403</v>
      </c>
      <c r="G15" s="20">
        <v>8130</v>
      </c>
      <c r="H15" s="21">
        <v>1474.011</v>
      </c>
      <c r="I15" s="191">
        <f>H15/G15</f>
        <v>0.1813051660516605</v>
      </c>
      <c r="J15" s="188" t="s">
        <v>16</v>
      </c>
    </row>
    <row r="16" spans="1:10" ht="204.9" customHeight="1">
      <c r="A16" s="187"/>
      <c r="B16" s="185" t="s">
        <v>111</v>
      </c>
      <c r="C16" s="12" t="s">
        <v>16</v>
      </c>
      <c r="D16" s="185" t="s">
        <v>105</v>
      </c>
      <c r="E16" s="18">
        <v>292</v>
      </c>
      <c r="F16" s="19">
        <v>240</v>
      </c>
      <c r="G16" s="20">
        <v>240</v>
      </c>
      <c r="H16" s="21">
        <v>11.13</v>
      </c>
      <c r="I16" s="191">
        <f>H16/G16</f>
        <v>0.046375000000000006</v>
      </c>
      <c r="J16" s="188" t="s">
        <v>16</v>
      </c>
    </row>
    <row r="18" spans="1:9" ht="21">
      <c r="A18" s="403" t="s">
        <v>38</v>
      </c>
      <c r="B18" s="404"/>
      <c r="C18" s="23" t="s">
        <v>14</v>
      </c>
      <c r="D18" s="409" t="s">
        <v>117</v>
      </c>
      <c r="E18" s="410"/>
      <c r="F18" s="411" t="s">
        <v>13</v>
      </c>
      <c r="G18" s="23" t="s">
        <v>14</v>
      </c>
      <c r="H18" s="409" t="s">
        <v>117</v>
      </c>
      <c r="I18" s="410"/>
    </row>
    <row r="19" spans="1:9" ht="57.6" customHeight="1" thickBot="1">
      <c r="A19" s="405"/>
      <c r="B19" s="406"/>
      <c r="C19" s="23" t="s">
        <v>15</v>
      </c>
      <c r="D19" s="409"/>
      <c r="E19" s="410"/>
      <c r="F19" s="412"/>
      <c r="G19" s="23" t="s">
        <v>15</v>
      </c>
      <c r="H19" s="409"/>
      <c r="I19" s="410"/>
    </row>
    <row r="20" spans="1:9" ht="57" customHeight="1" thickBot="1">
      <c r="A20" s="407"/>
      <c r="B20" s="408"/>
      <c r="C20" s="23" t="s">
        <v>40</v>
      </c>
      <c r="D20" s="414" t="s">
        <v>140</v>
      </c>
      <c r="E20" s="415"/>
      <c r="F20" s="413"/>
      <c r="G20" s="23" t="s">
        <v>40</v>
      </c>
      <c r="H20" s="414" t="s">
        <v>140</v>
      </c>
      <c r="I20" s="415"/>
    </row>
  </sheetData>
  <sheetProtection/>
  <mergeCells count="19">
    <mergeCell ref="D8:I8"/>
    <mergeCell ref="A18:B20"/>
    <mergeCell ref="D18:E18"/>
    <mergeCell ref="F18:F20"/>
    <mergeCell ref="H18:I18"/>
    <mergeCell ref="D19:E19"/>
    <mergeCell ref="H19:I19"/>
    <mergeCell ref="D20:E20"/>
    <mergeCell ref="H20:I20"/>
    <mergeCell ref="A9:B9"/>
    <mergeCell ref="D6:I6"/>
    <mergeCell ref="L4:M4"/>
    <mergeCell ref="N4:O4"/>
    <mergeCell ref="Q4:R4"/>
    <mergeCell ref="A4:C4"/>
    <mergeCell ref="D4:E4"/>
    <mergeCell ref="F4:G4"/>
    <mergeCell ref="H4:I4"/>
    <mergeCell ref="J4:K4"/>
  </mergeCells>
  <pageMargins left="0.7" right="0.7" top="0.75" bottom="0.75" header="0.3" footer="0.3"/>
  <pageSetup fitToWidth="0" orientation="portrait" paperSize="9" scale="38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044CF64-443F-4897-A6C3-11144266B9AB}">
  <dimension ref="A1:L28"/>
  <sheetViews>
    <sheetView tabSelected="1" view="pageBreakPreview" zoomScale="60" zoomScaleNormal="100" workbookViewId="0" topLeftCell="A11">
      <selection pane="topLeft" activeCell="A1" sqref="A1:K28"/>
    </sheetView>
  </sheetViews>
  <sheetFormatPr defaultColWidth="13.2220982142857" defaultRowHeight="14.4"/>
  <cols>
    <col min="1" max="4" width="13.2857142857143" customWidth="1"/>
    <col min="5" max="5" width="17.2857142857143" customWidth="1"/>
    <col min="6" max="6" width="13.2857142857143" customWidth="1"/>
    <col min="7" max="7" width="16.7142857142857" customWidth="1"/>
    <col min="8" max="8" width="13.2857142857143" customWidth="1"/>
    <col min="9" max="9" width="16.2857142857143" customWidth="1"/>
    <col min="10" max="10" width="13.2857142857143" style="4" customWidth="1"/>
    <col min="11" max="16384" width="13.2857142857143"/>
  </cols>
  <sheetData>
    <row r="1" spans="1:12" ht="21">
      <c r="A1" s="7" t="s">
        <v>53</v>
      </c>
      <c r="B1" s="25"/>
      <c r="C1" s="26"/>
      <c r="D1" s="25"/>
      <c r="E1" s="25"/>
      <c r="F1" s="25"/>
      <c r="G1" s="27"/>
      <c r="H1" s="27"/>
      <c r="I1" s="27"/>
      <c r="J1" s="28"/>
      <c r="K1" s="25"/>
      <c r="L1" s="1"/>
    </row>
    <row r="2" spans="1:12" ht="21">
      <c r="A2" s="29" t="s">
        <v>54</v>
      </c>
      <c r="B2" s="30"/>
      <c r="C2" s="29"/>
      <c r="D2" s="30"/>
      <c r="E2" s="30"/>
      <c r="F2" s="30"/>
      <c r="G2" s="31"/>
      <c r="H2" s="31"/>
      <c r="I2" s="31"/>
      <c r="J2" s="32"/>
      <c r="K2" s="30"/>
      <c r="L2" s="2"/>
    </row>
    <row r="3" spans="1:12" ht="7.5" customHeight="1" thickBot="1">
      <c r="A3" s="33"/>
      <c r="B3" s="33"/>
      <c r="C3" s="34"/>
      <c r="D3" s="33"/>
      <c r="E3" s="34"/>
      <c r="F3" s="34"/>
      <c r="G3" s="35"/>
      <c r="H3" s="35"/>
      <c r="I3" s="35"/>
      <c r="J3" s="36"/>
      <c r="K3" s="33"/>
      <c r="L3" s="3"/>
    </row>
    <row r="4" spans="1:12" ht="61.2">
      <c r="A4" s="420" t="s">
        <v>55</v>
      </c>
      <c r="B4" s="423" t="s">
        <v>56</v>
      </c>
      <c r="C4" s="37" t="s">
        <v>57</v>
      </c>
      <c r="D4" s="37" t="s">
        <v>58</v>
      </c>
      <c r="E4" s="37" t="s">
        <v>59</v>
      </c>
      <c r="F4" s="37" t="s">
        <v>131</v>
      </c>
      <c r="G4" s="423" t="s">
        <v>172</v>
      </c>
      <c r="H4" s="423" t="s">
        <v>60</v>
      </c>
      <c r="I4" s="423" t="s">
        <v>162</v>
      </c>
      <c r="J4" s="423" t="s">
        <v>61</v>
      </c>
      <c r="K4" s="426" t="s">
        <v>43</v>
      </c>
      <c r="L4" s="3"/>
    </row>
    <row r="5" spans="1:12" ht="20.4">
      <c r="A5" s="421"/>
      <c r="B5" s="421"/>
      <c r="C5" s="38" t="s">
        <v>62</v>
      </c>
      <c r="D5" s="38" t="s">
        <v>63</v>
      </c>
      <c r="E5" s="38" t="s">
        <v>63</v>
      </c>
      <c r="F5" s="421" t="s">
        <v>64</v>
      </c>
      <c r="G5" s="421"/>
      <c r="H5" s="421"/>
      <c r="I5" s="421"/>
      <c r="J5" s="421"/>
      <c r="K5" s="427"/>
      <c r="L5" s="3"/>
    </row>
    <row r="6" spans="1:12" ht="118.8" customHeight="1" thickBot="1">
      <c r="A6" s="422"/>
      <c r="B6" s="422"/>
      <c r="C6" s="39" t="s">
        <v>65</v>
      </c>
      <c r="D6" s="39" t="s">
        <v>65</v>
      </c>
      <c r="E6" s="39" t="s">
        <v>65</v>
      </c>
      <c r="F6" s="422"/>
      <c r="G6" s="422"/>
      <c r="H6" s="422"/>
      <c r="I6" s="422"/>
      <c r="J6" s="422"/>
      <c r="K6" s="428"/>
      <c r="L6" s="3"/>
    </row>
    <row r="7" spans="1:12" ht="205.8" customHeight="1">
      <c r="A7" s="203" t="s">
        <v>163</v>
      </c>
      <c r="B7" s="40" t="s">
        <v>165</v>
      </c>
      <c r="C7" s="41"/>
      <c r="D7" s="42"/>
      <c r="E7" s="43"/>
      <c r="F7" s="41">
        <v>46000</v>
      </c>
      <c r="G7" s="41">
        <v>55000</v>
      </c>
      <c r="H7" s="41"/>
      <c r="I7" s="41"/>
      <c r="J7" s="44"/>
      <c r="K7" s="45" t="s">
        <v>132</v>
      </c>
      <c r="L7" s="3"/>
    </row>
    <row r="8" spans="1:12" ht="126.6" customHeight="1">
      <c r="A8" s="204" t="s">
        <v>164</v>
      </c>
      <c r="B8" s="46" t="s">
        <v>133</v>
      </c>
      <c r="C8" s="47"/>
      <c r="D8" s="47"/>
      <c r="E8" s="47"/>
      <c r="F8" s="65">
        <v>39850</v>
      </c>
      <c r="G8" s="41">
        <v>39850</v>
      </c>
      <c r="H8" s="41"/>
      <c r="I8" s="41">
        <v>28898</v>
      </c>
      <c r="J8" s="44">
        <f>+I8/G8</f>
        <v>0.72516938519447927</v>
      </c>
      <c r="K8" s="45" t="s">
        <v>160</v>
      </c>
      <c r="L8" s="3"/>
    </row>
    <row r="9" spans="1:12" ht="122.4" customHeight="1" thickBot="1">
      <c r="A9" s="205" t="s">
        <v>168</v>
      </c>
      <c r="B9" s="64" t="s">
        <v>166</v>
      </c>
      <c r="C9" s="41"/>
      <c r="D9" s="42"/>
      <c r="E9" s="42"/>
      <c r="F9" s="41">
        <v>1200</v>
      </c>
      <c r="G9" s="41">
        <v>1200</v>
      </c>
      <c r="H9" s="41"/>
      <c r="I9" s="41"/>
      <c r="J9" s="44"/>
      <c r="K9" s="45" t="s">
        <v>128</v>
      </c>
      <c r="L9" s="3"/>
    </row>
    <row r="10" spans="1:12" ht="126" customHeight="1" thickBot="1">
      <c r="A10" s="204"/>
      <c r="B10" s="48" t="s">
        <v>167</v>
      </c>
      <c r="C10" s="41"/>
      <c r="D10" s="42"/>
      <c r="E10" s="43"/>
      <c r="F10" s="41">
        <v>1200</v>
      </c>
      <c r="G10" s="41">
        <v>1200</v>
      </c>
      <c r="H10" s="41"/>
      <c r="I10" s="41"/>
      <c r="J10" s="44"/>
      <c r="K10" s="45" t="s">
        <v>128</v>
      </c>
      <c r="L10" s="3"/>
    </row>
    <row r="11" spans="1:12" ht="77.4" customHeight="1" thickBot="1">
      <c r="A11" s="204"/>
      <c r="B11" s="48" t="s">
        <v>169</v>
      </c>
      <c r="C11" s="49"/>
      <c r="D11" s="50"/>
      <c r="E11" s="43"/>
      <c r="F11" s="49">
        <v>1200</v>
      </c>
      <c r="G11" s="49">
        <v>1200</v>
      </c>
      <c r="H11" s="41"/>
      <c r="I11" s="41"/>
      <c r="J11" s="44"/>
      <c r="K11" s="45" t="s">
        <v>128</v>
      </c>
      <c r="L11" s="3"/>
    </row>
    <row r="12" spans="1:12" ht="58.2" customHeight="1" thickBot="1">
      <c r="A12" s="205" t="s">
        <v>171</v>
      </c>
      <c r="B12" s="48" t="s">
        <v>170</v>
      </c>
      <c r="C12" s="51"/>
      <c r="D12" s="51"/>
      <c r="E12" s="52"/>
      <c r="F12" s="51">
        <v>2400</v>
      </c>
      <c r="G12" s="51">
        <v>2400</v>
      </c>
      <c r="H12" s="41"/>
      <c r="I12" s="41"/>
      <c r="J12" s="44"/>
      <c r="K12" s="45" t="s">
        <v>132</v>
      </c>
      <c r="L12" s="3"/>
    </row>
    <row r="13" spans="1:12" ht="18" customHeight="1" thickBot="1">
      <c r="A13" s="204"/>
      <c r="B13" s="48"/>
      <c r="C13" s="51"/>
      <c r="D13" s="51"/>
      <c r="E13" s="52"/>
      <c r="F13" s="51"/>
      <c r="G13" s="51"/>
      <c r="H13" s="41"/>
      <c r="I13" s="41"/>
      <c r="J13" s="44"/>
      <c r="K13" s="53"/>
      <c r="L13" s="3"/>
    </row>
    <row r="14" spans="1:12" ht="70.8" customHeight="1" thickBot="1">
      <c r="A14" s="204"/>
      <c r="B14" s="48" t="s">
        <v>186</v>
      </c>
      <c r="C14" s="51"/>
      <c r="D14" s="51"/>
      <c r="E14" s="52"/>
      <c r="F14" s="51"/>
      <c r="G14" s="51"/>
      <c r="H14" s="41"/>
      <c r="I14" s="41"/>
      <c r="J14" s="44"/>
      <c r="K14" s="53"/>
      <c r="L14" s="3"/>
    </row>
    <row r="15" spans="1:12" ht="18" customHeight="1" thickBot="1">
      <c r="A15" s="204"/>
      <c r="B15" s="48"/>
      <c r="C15" s="51"/>
      <c r="D15" s="51"/>
      <c r="E15" s="52"/>
      <c r="F15" s="51"/>
      <c r="G15" s="51"/>
      <c r="H15" s="41"/>
      <c r="I15" s="41"/>
      <c r="J15" s="44"/>
      <c r="K15" s="53"/>
      <c r="L15" s="3"/>
    </row>
    <row r="16" spans="1:12" ht="46.2" customHeight="1" thickBot="1">
      <c r="A16" s="204" t="s">
        <v>188</v>
      </c>
      <c r="B16" s="48" t="s">
        <v>187</v>
      </c>
      <c r="C16" s="51"/>
      <c r="D16" s="51"/>
      <c r="E16" s="52"/>
      <c r="F16" s="51"/>
      <c r="G16" s="51">
        <v>4265204.07</v>
      </c>
      <c r="H16" s="41"/>
      <c r="I16" s="41"/>
      <c r="J16" s="44"/>
      <c r="K16" s="53"/>
      <c r="L16" s="3"/>
    </row>
    <row r="17" spans="1:12" ht="18" customHeight="1" thickBot="1">
      <c r="A17" s="204"/>
      <c r="B17" s="48"/>
      <c r="C17" s="51"/>
      <c r="D17" s="51"/>
      <c r="E17" s="52"/>
      <c r="F17" s="51"/>
      <c r="G17" s="51"/>
      <c r="H17" s="41"/>
      <c r="I17" s="41"/>
      <c r="J17" s="44"/>
      <c r="K17" s="53"/>
      <c r="L17" s="3"/>
    </row>
    <row r="18" spans="1:12" ht="30" customHeight="1" thickBot="1">
      <c r="A18" s="206" t="s">
        <v>190</v>
      </c>
      <c r="B18" s="48" t="s">
        <v>189</v>
      </c>
      <c r="C18" s="51"/>
      <c r="D18" s="51"/>
      <c r="E18" s="52"/>
      <c r="G18" s="202">
        <v>2611099</v>
      </c>
      <c r="H18" s="41"/>
      <c r="I18" s="41"/>
      <c r="J18" s="44"/>
      <c r="K18" s="53"/>
      <c r="L18" s="3"/>
    </row>
    <row r="19" spans="1:12" ht="18" customHeight="1" thickBot="1">
      <c r="A19" s="204"/>
      <c r="B19" s="48"/>
      <c r="C19" s="51"/>
      <c r="D19" s="51"/>
      <c r="E19" s="52"/>
      <c r="F19" s="51"/>
      <c r="G19" s="51"/>
      <c r="H19" s="41"/>
      <c r="I19" s="41"/>
      <c r="J19" s="44"/>
      <c r="K19" s="53"/>
      <c r="L19" s="3"/>
    </row>
    <row r="20" spans="1:12" ht="18" customHeight="1" thickBot="1">
      <c r="A20" s="207" t="s">
        <v>192</v>
      </c>
      <c r="B20" s="201" t="s">
        <v>191</v>
      </c>
      <c r="C20" s="201"/>
      <c r="D20" s="200"/>
      <c r="E20" s="52"/>
      <c r="G20" s="202">
        <v>5248885</v>
      </c>
      <c r="H20" s="41"/>
      <c r="I20" s="41"/>
      <c r="J20" s="44"/>
      <c r="K20" s="53"/>
      <c r="L20" s="3"/>
    </row>
    <row r="21" spans="1:12" ht="18" customHeight="1" thickBot="1">
      <c r="A21" s="204"/>
      <c r="B21" s="48"/>
      <c r="C21" s="51"/>
      <c r="D21" s="51"/>
      <c r="E21" s="52"/>
      <c r="F21" s="51"/>
      <c r="G21" s="51"/>
      <c r="H21" s="41"/>
      <c r="I21" s="41"/>
      <c r="J21" s="44"/>
      <c r="K21" s="53"/>
      <c r="L21" s="3"/>
    </row>
    <row r="22" spans="1:12" ht="18" customHeight="1" thickBot="1">
      <c r="A22" s="207" t="s">
        <v>194</v>
      </c>
      <c r="B22" s="201" t="s">
        <v>193</v>
      </c>
      <c r="C22" s="201"/>
      <c r="D22" s="200"/>
      <c r="E22" s="52"/>
      <c r="G22" s="202">
        <v>3811573</v>
      </c>
      <c r="H22" s="51"/>
      <c r="I22" s="51"/>
      <c r="J22" s="54"/>
      <c r="K22" s="53"/>
      <c r="L22" s="3"/>
    </row>
    <row r="23" spans="1:12" ht="18" customHeight="1">
      <c r="A23" s="204"/>
      <c r="B23" s="48"/>
      <c r="C23" s="51"/>
      <c r="D23" s="51"/>
      <c r="E23" s="52"/>
      <c r="F23" s="51"/>
      <c r="G23" s="51"/>
      <c r="H23" s="51"/>
      <c r="I23" s="51"/>
      <c r="J23" s="54"/>
      <c r="K23" s="53"/>
      <c r="L23" s="3"/>
    </row>
    <row r="24" spans="1:12" ht="18" customHeight="1" thickBot="1">
      <c r="A24" s="208" t="s">
        <v>96</v>
      </c>
      <c r="B24" s="55"/>
      <c r="C24" s="56">
        <f>SUM(C7:C23)</f>
        <v>0</v>
      </c>
      <c r="D24" s="56"/>
      <c r="E24" s="56"/>
      <c r="F24" s="56">
        <f>SUM(F7:F23)</f>
        <v>91850</v>
      </c>
      <c r="G24" s="56">
        <f>SUM(G7:G23)</f>
        <v>16037611.07</v>
      </c>
      <c r="H24" s="57">
        <f>SUM(H7:H23)</f>
        <v>0</v>
      </c>
      <c r="I24" s="58">
        <f>SUM(I7:I23)</f>
        <v>28898</v>
      </c>
      <c r="J24" s="59"/>
      <c r="K24" s="60">
        <f>SUM(K7:K23)</f>
        <v>0</v>
      </c>
      <c r="L24" s="3"/>
    </row>
    <row r="25" spans="1:12" ht="21">
      <c r="A25" s="33"/>
      <c r="B25" s="33"/>
      <c r="C25" s="33"/>
      <c r="D25" s="33"/>
      <c r="E25" s="33"/>
      <c r="F25" s="33"/>
      <c r="G25" s="33"/>
      <c r="H25" s="33"/>
      <c r="I25" s="33"/>
      <c r="J25" s="36"/>
      <c r="K25" s="33"/>
      <c r="L25" s="3"/>
    </row>
    <row r="26" spans="1:12" ht="21">
      <c r="A26" s="403" t="s">
        <v>38</v>
      </c>
      <c r="B26" s="404"/>
      <c r="C26" s="23" t="s">
        <v>14</v>
      </c>
      <c r="D26" s="424" t="s">
        <v>117</v>
      </c>
      <c r="E26" s="425"/>
      <c r="F26" s="411" t="s">
        <v>13</v>
      </c>
      <c r="G26" s="23" t="s">
        <v>14</v>
      </c>
      <c r="H26" s="424" t="s">
        <v>117</v>
      </c>
      <c r="I26" s="425"/>
      <c r="J26" s="36"/>
      <c r="K26" s="33"/>
      <c r="L26" s="3"/>
    </row>
    <row r="27" spans="1:12" ht="58.95" customHeight="1">
      <c r="A27" s="405"/>
      <c r="B27" s="406"/>
      <c r="C27" s="23" t="s">
        <v>15</v>
      </c>
      <c r="D27" s="409"/>
      <c r="E27" s="410"/>
      <c r="F27" s="412"/>
      <c r="G27" s="23" t="s">
        <v>15</v>
      </c>
      <c r="H27" s="409"/>
      <c r="I27" s="410"/>
      <c r="J27" s="36"/>
      <c r="K27" s="33"/>
      <c r="L27" s="3"/>
    </row>
    <row r="28" spans="1:12" ht="79.2" customHeight="1">
      <c r="A28" s="407"/>
      <c r="B28" s="408"/>
      <c r="C28" s="24" t="s">
        <v>40</v>
      </c>
      <c r="D28" s="418" t="s">
        <v>140</v>
      </c>
      <c r="E28" s="419"/>
      <c r="F28" s="413"/>
      <c r="G28" s="24" t="s">
        <v>40</v>
      </c>
      <c r="H28" s="418" t="s">
        <v>140</v>
      </c>
      <c r="I28" s="419"/>
      <c r="J28" s="36"/>
      <c r="K28" s="33"/>
      <c r="L28" s="3"/>
    </row>
  </sheetData>
  <sheetProtection/>
  <mergeCells count="16">
    <mergeCell ref="F5:F6"/>
    <mergeCell ref="G4:G6"/>
    <mergeCell ref="H4:H6"/>
    <mergeCell ref="I4:I6"/>
    <mergeCell ref="J4:J6"/>
    <mergeCell ref="K4:K6"/>
    <mergeCell ref="H28:I28"/>
    <mergeCell ref="A4:A6"/>
    <mergeCell ref="B4:B6"/>
    <mergeCell ref="A26:B28"/>
    <mergeCell ref="D26:E26"/>
    <mergeCell ref="F26:F28"/>
    <mergeCell ref="H26:I26"/>
    <mergeCell ref="D27:E27"/>
    <mergeCell ref="H27:I27"/>
    <mergeCell ref="D28:E28"/>
  </mergeCells>
  <pageMargins left="0.7" right="0.7" top="0.75" bottom="0.75" header="0.3" footer="0.3"/>
  <pageSetup fitToWidth="0" orientation="portrait" paperSize="9" scale="46" r:id="rId1"/>
  <ignoredErrors>
    <ignoredError sqref="A10:A11 A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F590757-95CD-439F-B804-D3B2C138B9AB}">
  <sheetPr>
    <pageSetUpPr fitToPage="1"/>
  </sheetPr>
  <dimension ref="A1:L62"/>
  <sheetViews>
    <sheetView view="pageBreakPreview" zoomScale="64" zoomScaleNormal="100" zoomScaleSheetLayoutView="64" workbookViewId="0" topLeftCell="A26">
      <selection pane="topLeft" activeCell="B1" sqref="B1:L62"/>
    </sheetView>
  </sheetViews>
  <sheetFormatPr defaultRowHeight="14.4" customHeight="1"/>
  <cols>
    <col min="1" max="1" width="9.14285714285714" style="429" customWidth="1"/>
    <col min="2" max="2" width="22.2857142857143" style="429" customWidth="1"/>
    <col min="3" max="3" width="49.7142857142857" style="429" customWidth="1"/>
    <col min="4" max="4" width="13.5714285714286" style="429" customWidth="1"/>
    <col min="5" max="5" width="18" style="429" customWidth="1"/>
    <col min="6" max="6" width="20.8571428571429" style="429" customWidth="1"/>
    <col min="7" max="7" width="9.14285714285714" style="429" customWidth="1"/>
    <col min="8" max="8" width="19.5714285714286" style="429" customWidth="1"/>
    <col min="9" max="9" width="26.8571428571429" style="429" customWidth="1"/>
    <col min="10" max="10" width="28.2857142857143" style="429" customWidth="1"/>
    <col min="11" max="11" width="36.8571428571429" style="429" customWidth="1"/>
    <col min="12" max="12" width="40.8571428571429" style="429" customWidth="1"/>
    <col min="13" max="16384" width="9.14285714285714" style="429" customWidth="1"/>
  </cols>
  <sheetData>
    <row r="1" spans="2:2" ht="17.4">
      <c r="B1" s="430" t="s">
        <v>195</v>
      </c>
    </row>
    <row r="3" spans="2:12" ht="17.4">
      <c r="B3" s="431" t="s">
        <v>196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</row>
    <row r="5" spans="2:3" ht="15.6">
      <c r="B5" s="432" t="s">
        <v>197</v>
      </c>
      <c r="C5" s="432"/>
    </row>
    <row r="6" spans="2:12" ht="16.2" thickBot="1">
      <c r="B6" s="432"/>
      <c r="C6" s="432"/>
      <c r="L6" s="433" t="s">
        <v>198</v>
      </c>
    </row>
    <row r="7" spans="2:12" ht="15.9" customHeight="1" thickTop="1">
      <c r="B7" s="434" t="s">
        <v>199</v>
      </c>
      <c r="C7" s="435" t="s">
        <v>200</v>
      </c>
      <c r="D7" s="436" t="s">
        <v>201</v>
      </c>
      <c r="E7" s="437" t="s">
        <v>202</v>
      </c>
      <c r="F7" s="438" t="s">
        <v>203</v>
      </c>
      <c r="H7" s="439" t="s">
        <v>204</v>
      </c>
      <c r="I7" s="440"/>
      <c r="J7" s="440"/>
      <c r="K7" s="440"/>
      <c r="L7" s="441"/>
    </row>
    <row r="8" spans="2:12" ht="15" customHeight="1">
      <c r="B8" s="442"/>
      <c r="C8" s="443"/>
      <c r="D8" s="444"/>
      <c r="E8" s="445"/>
      <c r="F8" s="446"/>
      <c r="H8" s="447" t="s">
        <v>205</v>
      </c>
      <c r="I8" s="445" t="s">
        <v>206</v>
      </c>
      <c r="J8" s="445" t="s">
        <v>207</v>
      </c>
      <c r="K8" s="445" t="s">
        <v>208</v>
      </c>
      <c r="L8" s="448" t="s">
        <v>209</v>
      </c>
    </row>
    <row r="9" spans="2:12" ht="15" customHeight="1">
      <c r="B9" s="442"/>
      <c r="C9" s="443"/>
      <c r="D9" s="444"/>
      <c r="E9" s="445"/>
      <c r="F9" s="446"/>
      <c r="H9" s="447"/>
      <c r="I9" s="449" t="s">
        <v>210</v>
      </c>
      <c r="J9" s="449" t="s">
        <v>211</v>
      </c>
      <c r="K9" s="449" t="s">
        <v>212</v>
      </c>
      <c r="L9" s="450" t="s">
        <v>213</v>
      </c>
    </row>
    <row r="10" spans="2:12" ht="15" customHeight="1">
      <c r="B10" s="442"/>
      <c r="C10" s="443"/>
      <c r="D10" s="444"/>
      <c r="E10" s="445"/>
      <c r="F10" s="446"/>
      <c r="H10" s="447"/>
      <c r="I10" s="449"/>
      <c r="J10" s="449"/>
      <c r="K10" s="449"/>
      <c r="L10" s="450"/>
    </row>
    <row r="11" spans="2:12" ht="15.9" customHeight="1" thickBot="1">
      <c r="B11" s="451"/>
      <c r="C11" s="452"/>
      <c r="D11" s="453"/>
      <c r="E11" s="454"/>
      <c r="F11" s="455"/>
      <c r="H11" s="447"/>
      <c r="I11" s="449"/>
      <c r="J11" s="449"/>
      <c r="K11" s="449"/>
      <c r="L11" s="450"/>
    </row>
    <row r="12" spans="2:12" ht="16.8" thickTop="1" thickBot="1">
      <c r="B12" s="456" t="s">
        <v>66</v>
      </c>
      <c r="C12" s="457" t="s">
        <v>214</v>
      </c>
      <c r="D12" s="458">
        <f>D13+D17</f>
        <v>0</v>
      </c>
      <c r="E12" s="459"/>
      <c r="F12" s="460"/>
      <c r="H12" s="461" t="str">
        <f>IF(D22/E43&lt;15%,"Situat Normale e gjendjes financiare","0")</f>
        <v>0</v>
      </c>
      <c r="I12" s="462" t="str">
        <f>IF((AND(D22/E43&gt;=15%,D22/E43&lt;=25%)),"Probleme financiare","0")</f>
        <v>Probleme financiare</v>
      </c>
      <c r="J12" s="462" t="str">
        <f>IF((AND(D22/E43&gt;25%,D43/E43&lt;=80%)),"Vështirësi financiare","0")</f>
        <v>0</v>
      </c>
      <c r="K12" s="462" t="str">
        <f>IF((AND(D43/E43&gt;80%,D43/E43&lt;=130%)),"Vështirësi serioze financiare","0")</f>
        <v>0</v>
      </c>
      <c r="L12" s="463" t="str">
        <f>IF(D43/E43&gt;130%,"Paaftësi paguese","0")</f>
        <v>0</v>
      </c>
    </row>
    <row r="13" spans="2:6" ht="16.2" thickTop="1">
      <c r="B13" s="456" t="s">
        <v>215</v>
      </c>
      <c r="C13" s="457" t="s">
        <v>216</v>
      </c>
      <c r="D13" s="458">
        <f>D14+D15+D16</f>
        <v>0</v>
      </c>
      <c r="E13" s="464"/>
      <c r="F13" s="465"/>
    </row>
    <row r="14" spans="2:6" ht="15.6">
      <c r="B14" s="466" t="s">
        <v>217</v>
      </c>
      <c r="C14" s="467" t="s">
        <v>218</v>
      </c>
      <c r="D14" s="468"/>
      <c r="E14" s="464"/>
      <c r="F14" s="465"/>
    </row>
    <row r="15" spans="2:6" ht="15.6">
      <c r="B15" s="466" t="s">
        <v>219</v>
      </c>
      <c r="C15" s="467" t="s">
        <v>220</v>
      </c>
      <c r="D15" s="468"/>
      <c r="E15" s="464"/>
      <c r="F15" s="465"/>
    </row>
    <row r="16" spans="2:6" ht="15.6">
      <c r="B16" s="466" t="s">
        <v>221</v>
      </c>
      <c r="C16" s="467" t="s">
        <v>222</v>
      </c>
      <c r="D16" s="468"/>
      <c r="E16" s="464"/>
      <c r="F16" s="465"/>
    </row>
    <row r="17" spans="2:6" ht="15.6">
      <c r="B17" s="456" t="s">
        <v>223</v>
      </c>
      <c r="C17" s="457" t="s">
        <v>224</v>
      </c>
      <c r="D17" s="458">
        <f>D18+D19+D20</f>
        <v>0</v>
      </c>
      <c r="E17" s="464"/>
      <c r="F17" s="465"/>
    </row>
    <row r="18" spans="2:6" ht="15.6">
      <c r="B18" s="466" t="s">
        <v>225</v>
      </c>
      <c r="C18" s="467" t="s">
        <v>218</v>
      </c>
      <c r="D18" s="468"/>
      <c r="E18" s="464"/>
      <c r="F18" s="465"/>
    </row>
    <row r="19" spans="2:6" ht="15.6">
      <c r="B19" s="466" t="s">
        <v>226</v>
      </c>
      <c r="C19" s="467" t="s">
        <v>220</v>
      </c>
      <c r="D19" s="468"/>
      <c r="E19" s="464"/>
      <c r="F19" s="465"/>
    </row>
    <row r="20" spans="2:6" ht="15.6">
      <c r="B20" s="466" t="s">
        <v>227</v>
      </c>
      <c r="C20" s="467" t="s">
        <v>222</v>
      </c>
      <c r="D20" s="468"/>
      <c r="E20" s="464"/>
      <c r="F20" s="465"/>
    </row>
    <row r="21" spans="2:6" ht="15.6">
      <c r="B21" s="469"/>
      <c r="C21" s="467"/>
      <c r="D21" s="468"/>
      <c r="E21" s="464"/>
      <c r="F21" s="470"/>
    </row>
    <row r="22" spans="2:6" ht="15.6">
      <c r="B22" s="456" t="s">
        <v>67</v>
      </c>
      <c r="C22" s="457" t="s">
        <v>228</v>
      </c>
      <c r="D22" s="458">
        <f>SUM(D24:D42)</f>
        <v>10564834</v>
      </c>
      <c r="E22" s="464"/>
      <c r="F22" s="471">
        <f>D22/E43</f>
        <v>0.1716742606434839</v>
      </c>
    </row>
    <row r="23" spans="2:6" ht="15.6">
      <c r="B23" s="456" t="s">
        <v>229</v>
      </c>
      <c r="C23" s="472" t="s">
        <v>200</v>
      </c>
      <c r="D23" s="473"/>
      <c r="E23" s="464"/>
      <c r="F23" s="474"/>
    </row>
    <row r="24" spans="2:6" ht="15.6">
      <c r="B24" s="475">
        <v>4864100</v>
      </c>
      <c r="C24" s="467" t="s">
        <v>230</v>
      </c>
      <c r="D24" s="468">
        <v>10564834</v>
      </c>
      <c r="E24" s="464"/>
      <c r="F24" s="465"/>
    </row>
    <row r="25" spans="2:6" ht="15.6">
      <c r="B25" s="475">
        <v>4864200</v>
      </c>
      <c r="C25" s="467" t="s">
        <v>231</v>
      </c>
      <c r="D25" s="468"/>
      <c r="E25" s="464"/>
      <c r="F25" s="465"/>
    </row>
    <row r="26" spans="2:6" ht="15.6">
      <c r="B26" s="475">
        <v>4864201</v>
      </c>
      <c r="C26" s="467" t="s">
        <v>232</v>
      </c>
      <c r="D26" s="468"/>
      <c r="E26" s="464"/>
      <c r="F26" s="465"/>
    </row>
    <row r="27" spans="2:6" ht="15.6">
      <c r="B27" s="475">
        <v>4864300</v>
      </c>
      <c r="C27" s="467" t="s">
        <v>233</v>
      </c>
      <c r="D27" s="468"/>
      <c r="E27" s="464"/>
      <c r="F27" s="465"/>
    </row>
    <row r="28" spans="2:6" ht="15.6">
      <c r="B28" s="475">
        <v>4864400</v>
      </c>
      <c r="C28" s="467" t="s">
        <v>234</v>
      </c>
      <c r="D28" s="468"/>
      <c r="E28" s="464"/>
      <c r="F28" s="465"/>
    </row>
    <row r="29" spans="2:6" ht="15.6">
      <c r="B29" s="475">
        <v>4864500</v>
      </c>
      <c r="C29" s="467" t="s">
        <v>235</v>
      </c>
      <c r="D29" s="473"/>
      <c r="E29" s="464"/>
      <c r="F29" s="465"/>
    </row>
    <row r="30" spans="2:6" ht="15.6">
      <c r="B30" s="475">
        <v>4864600</v>
      </c>
      <c r="C30" s="467" t="s">
        <v>236</v>
      </c>
      <c r="D30" s="468"/>
      <c r="E30" s="464"/>
      <c r="F30" s="465"/>
    </row>
    <row r="31" spans="2:6" ht="15.6">
      <c r="B31" s="475">
        <v>4864900</v>
      </c>
      <c r="C31" s="467" t="s">
        <v>237</v>
      </c>
      <c r="D31" s="468"/>
      <c r="E31" s="464"/>
      <c r="F31" s="465"/>
    </row>
    <row r="32" spans="2:6" ht="15.6">
      <c r="B32" s="475">
        <v>4864601</v>
      </c>
      <c r="C32" s="467" t="s">
        <v>238</v>
      </c>
      <c r="D32" s="468"/>
      <c r="E32" s="464"/>
      <c r="F32" s="465"/>
    </row>
    <row r="33" spans="2:6" ht="15.6">
      <c r="B33" s="475">
        <v>4864602</v>
      </c>
      <c r="C33" s="467" t="s">
        <v>239</v>
      </c>
      <c r="D33" s="473"/>
      <c r="E33" s="464"/>
      <c r="F33" s="465"/>
    </row>
    <row r="34" spans="2:6" ht="15.6">
      <c r="B34" s="475">
        <v>4864603</v>
      </c>
      <c r="C34" s="467" t="s">
        <v>240</v>
      </c>
      <c r="D34" s="468"/>
      <c r="E34" s="464"/>
      <c r="F34" s="465"/>
    </row>
    <row r="35" spans="2:6" ht="15.6">
      <c r="B35" s="475">
        <v>4864604</v>
      </c>
      <c r="C35" s="467" t="s">
        <v>241</v>
      </c>
      <c r="D35" s="468"/>
      <c r="E35" s="464"/>
      <c r="F35" s="465"/>
    </row>
    <row r="36" spans="2:6" ht="15.6">
      <c r="B36" s="475">
        <v>4864901</v>
      </c>
      <c r="C36" s="467" t="s">
        <v>21</v>
      </c>
      <c r="D36" s="468"/>
      <c r="E36" s="464"/>
      <c r="F36" s="465"/>
    </row>
    <row r="37" spans="2:6" ht="15.6">
      <c r="B37" s="475">
        <v>4864902</v>
      </c>
      <c r="C37" s="467" t="s">
        <v>242</v>
      </c>
      <c r="D37" s="468"/>
      <c r="E37" s="464"/>
      <c r="F37" s="465"/>
    </row>
    <row r="38" spans="2:6" ht="15.6">
      <c r="B38" s="475">
        <v>4864903</v>
      </c>
      <c r="C38" s="467" t="s">
        <v>243</v>
      </c>
      <c r="D38" s="468"/>
      <c r="E38" s="464"/>
      <c r="F38" s="465"/>
    </row>
    <row r="39" spans="2:6" ht="15.6">
      <c r="B39" s="475">
        <v>4864904</v>
      </c>
      <c r="C39" s="467" t="s">
        <v>244</v>
      </c>
      <c r="D39" s="468"/>
      <c r="E39" s="464"/>
      <c r="F39" s="465"/>
    </row>
    <row r="40" spans="2:6" ht="15.6">
      <c r="B40" s="466"/>
      <c r="C40" s="467"/>
      <c r="D40" s="468"/>
      <c r="E40" s="464"/>
      <c r="F40" s="465"/>
    </row>
    <row r="41" spans="2:6" ht="15.6">
      <c r="B41" s="476"/>
      <c r="C41" s="477"/>
      <c r="D41" s="478"/>
      <c r="E41" s="464"/>
      <c r="F41" s="465"/>
    </row>
    <row r="42" spans="2:6" ht="15" thickBot="1">
      <c r="B42" s="479"/>
      <c r="C42" s="480"/>
      <c r="D42" s="478"/>
      <c r="E42" s="481"/>
      <c r="F42" s="482"/>
    </row>
    <row r="43" spans="2:6" ht="15.6" thickTop="1" thickBot="1">
      <c r="B43" s="483" t="s">
        <v>68</v>
      </c>
      <c r="C43" s="484" t="s">
        <v>245</v>
      </c>
      <c r="D43" s="485">
        <f>D12+D22</f>
        <v>10564834</v>
      </c>
      <c r="E43" s="486">
        <v>61540000</v>
      </c>
      <c r="F43" s="487">
        <f>D43/E43</f>
        <v>0.1716742606434839</v>
      </c>
    </row>
    <row r="44" ht="15" thickTop="1"/>
    <row r="46" spans="3:6" ht="15.6">
      <c r="C46" s="488" t="s">
        <v>246</v>
      </c>
      <c r="E46" s="489" t="s">
        <v>247</v>
      </c>
      <c r="F46" s="489"/>
    </row>
    <row r="47" spans="3:6" ht="15.6">
      <c r="C47" s="490"/>
      <c r="D47" s="491"/>
      <c r="E47" s="488"/>
      <c r="F47" s="488"/>
    </row>
    <row r="48" spans="3:6" ht="15.6">
      <c r="C48" s="490" t="s">
        <v>248</v>
      </c>
      <c r="D48" s="491"/>
      <c r="E48" s="490" t="s">
        <v>117</v>
      </c>
      <c r="F48" s="490"/>
    </row>
    <row r="50" spans="2:10" ht="17.4">
      <c r="B50" s="492" t="s">
        <v>249</v>
      </c>
      <c r="C50" s="493"/>
      <c r="D50" s="493"/>
      <c r="E50" s="493"/>
      <c r="F50" s="493"/>
      <c r="G50" s="493"/>
      <c r="H50" s="493"/>
      <c r="I50" s="493"/>
      <c r="J50" s="493"/>
    </row>
    <row r="51" spans="1:10" ht="17.4">
      <c r="A51" s="494" t="s">
        <v>250</v>
      </c>
      <c r="B51" s="495" t="s">
        <v>251</v>
      </c>
      <c r="C51" s="493"/>
      <c r="D51" s="493"/>
      <c r="E51" s="493"/>
      <c r="F51" s="493"/>
      <c r="G51" s="493"/>
      <c r="H51" s="493"/>
      <c r="I51" s="493"/>
      <c r="J51" s="493"/>
    </row>
    <row r="52" spans="2:10" ht="17.4">
      <c r="B52" s="495" t="s">
        <v>252</v>
      </c>
      <c r="C52" s="493"/>
      <c r="D52" s="493"/>
      <c r="E52" s="493"/>
      <c r="F52" s="493"/>
      <c r="G52" s="493"/>
      <c r="H52" s="493"/>
      <c r="I52" s="493"/>
      <c r="J52" s="493"/>
    </row>
    <row r="53" spans="2:10" ht="17.4">
      <c r="B53" s="495" t="s">
        <v>253</v>
      </c>
      <c r="C53" s="493"/>
      <c r="D53" s="493"/>
      <c r="E53" s="493"/>
      <c r="F53" s="493"/>
      <c r="G53" s="493"/>
      <c r="H53" s="493"/>
      <c r="I53" s="493"/>
      <c r="J53" s="493"/>
    </row>
    <row r="54" spans="2:10" ht="17.4">
      <c r="B54" s="495"/>
      <c r="C54" s="493"/>
      <c r="D54" s="493"/>
      <c r="E54" s="493"/>
      <c r="F54" s="493"/>
      <c r="G54" s="493"/>
      <c r="H54" s="493"/>
      <c r="I54" s="493"/>
      <c r="J54" s="493"/>
    </row>
    <row r="55" spans="1:10" ht="17.4">
      <c r="A55" s="494" t="s">
        <v>250</v>
      </c>
      <c r="B55" s="495" t="s">
        <v>254</v>
      </c>
      <c r="C55" s="493"/>
      <c r="D55" s="493"/>
      <c r="E55" s="493"/>
      <c r="F55" s="493"/>
      <c r="G55" s="493"/>
      <c r="H55" s="493"/>
      <c r="I55" s="493"/>
      <c r="J55" s="493"/>
    </row>
    <row r="56" spans="2:10" ht="17.4">
      <c r="B56" s="495" t="s">
        <v>255</v>
      </c>
      <c r="C56" s="493"/>
      <c r="D56" s="493"/>
      <c r="E56" s="493"/>
      <c r="F56" s="493"/>
      <c r="G56" s="493"/>
      <c r="H56" s="493"/>
      <c r="I56" s="493"/>
      <c r="J56" s="493"/>
    </row>
    <row r="57" spans="2:10" ht="17.4">
      <c r="B57" s="495" t="s">
        <v>256</v>
      </c>
      <c r="C57" s="493"/>
      <c r="D57" s="493"/>
      <c r="E57" s="493"/>
      <c r="F57" s="493"/>
      <c r="G57" s="493"/>
      <c r="H57" s="493"/>
      <c r="I57" s="493"/>
      <c r="J57" s="493"/>
    </row>
    <row r="58" spans="2:8" ht="17.4">
      <c r="B58" s="495"/>
      <c r="C58" s="493"/>
      <c r="D58" s="493"/>
      <c r="E58" s="493"/>
      <c r="F58" s="493"/>
      <c r="G58" s="493"/>
      <c r="H58" s="493"/>
    </row>
    <row r="59" spans="2:8" ht="33.6">
      <c r="B59" s="496" t="s">
        <v>257</v>
      </c>
      <c r="C59" s="496" t="s">
        <v>229</v>
      </c>
      <c r="D59" s="496" t="s">
        <v>258</v>
      </c>
      <c r="E59" s="493"/>
      <c r="F59" s="493"/>
      <c r="G59" s="493"/>
      <c r="H59" s="493"/>
    </row>
    <row r="60" spans="2:8" ht="17.4">
      <c r="B60" s="497" t="s">
        <v>259</v>
      </c>
      <c r="C60" s="497"/>
      <c r="D60" s="497"/>
      <c r="E60" s="493"/>
      <c r="F60" s="493"/>
      <c r="G60" s="493"/>
      <c r="H60" s="493"/>
    </row>
    <row r="61" spans="2:8" ht="17.4">
      <c r="B61" s="497" t="s">
        <v>260</v>
      </c>
      <c r="C61" s="497"/>
      <c r="D61" s="497"/>
      <c r="E61" s="493"/>
      <c r="F61" s="493"/>
      <c r="G61" s="493"/>
      <c r="H61" s="493"/>
    </row>
    <row r="62" spans="2:8" ht="17.4">
      <c r="B62" s="497" t="s">
        <v>261</v>
      </c>
      <c r="C62" s="497"/>
      <c r="D62" s="497"/>
      <c r="E62" s="493"/>
      <c r="F62" s="493"/>
      <c r="G62" s="493"/>
      <c r="H62" s="493"/>
    </row>
  </sheetData>
  <mergeCells count="18">
    <mergeCell ref="B3:L3"/>
    <mergeCell ref="B5:C5"/>
    <mergeCell ref="B7:B11"/>
    <mergeCell ref="C7:C11"/>
    <mergeCell ref="D7:D11"/>
    <mergeCell ref="E7:E11"/>
    <mergeCell ref="F7:F11"/>
    <mergeCell ref="H7:L7"/>
    <mergeCell ref="H8:H11"/>
    <mergeCell ref="I9:I11"/>
    <mergeCell ref="J9:J11"/>
    <mergeCell ref="K9:K11"/>
    <mergeCell ref="L9:L11"/>
    <mergeCell ref="E46:F46"/>
    <mergeCell ref="E48:F48"/>
    <mergeCell ref="E12:E42"/>
    <mergeCell ref="F12:F21"/>
    <mergeCell ref="F23:F42"/>
  </mergeCells>
  <pageMargins left="0.7" right="0.7" top="0.75" bottom="0.75" header="0.3" footer="0.3"/>
  <pageSetup orientation="landscape" paperSize="9" scale="44" r:id="rId3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44E9237-28E8-4E4D-8887-C88BA41AB9AB}">
  <sheetPr>
    <pageSetUpPr fitToPage="1"/>
  </sheetPr>
  <dimension ref="B2:G42"/>
  <sheetViews>
    <sheetView workbookViewId="0" topLeftCell="A18">
      <selection pane="topLeft" activeCell="B1" sqref="B1:E42"/>
    </sheetView>
  </sheetViews>
  <sheetFormatPr defaultRowHeight="14.4" customHeight="1"/>
  <cols>
    <col min="1" max="1" width="9.14285714285714" style="429" customWidth="1"/>
    <col min="2" max="2" width="6" style="429" customWidth="1"/>
    <col min="3" max="3" width="71.5714285714286" style="429" customWidth="1"/>
    <col min="4" max="4" width="24.7142857142857" style="429" customWidth="1"/>
    <col min="5" max="5" width="21" style="429" customWidth="1"/>
    <col min="6" max="6" width="9.14285714285714" style="429" customWidth="1"/>
    <col min="7" max="7" width="10.8571428571429" style="429" bestFit="1" customWidth="1"/>
    <col min="8" max="16384" width="9.14285714285714" style="429" customWidth="1"/>
  </cols>
  <sheetData>
    <row r="2" spans="2:2" ht="17.4">
      <c r="B2" s="430" t="s">
        <v>262</v>
      </c>
    </row>
    <row r="4" spans="2:5" ht="17.4">
      <c r="B4" s="498" t="s">
        <v>263</v>
      </c>
      <c r="C4" s="498"/>
      <c r="D4" s="498"/>
      <c r="E4" s="498"/>
    </row>
    <row r="6" spans="5:5" ht="15" thickBot="1">
      <c r="E6" s="433" t="s">
        <v>264</v>
      </c>
    </row>
    <row r="7" spans="2:5" ht="70.8" thickTop="1" thickBot="1">
      <c r="B7" s="499" t="s">
        <v>265</v>
      </c>
      <c r="C7" s="500" t="s">
        <v>266</v>
      </c>
      <c r="D7" s="501" t="s">
        <v>267</v>
      </c>
      <c r="E7" s="501" t="s">
        <v>268</v>
      </c>
    </row>
    <row r="8" spans="2:5" ht="16.2" thickBot="1">
      <c r="B8" s="502" t="s">
        <v>66</v>
      </c>
      <c r="C8" s="503" t="s">
        <v>269</v>
      </c>
      <c r="D8" s="504">
        <f>D9+D14+D18</f>
        <v>0</v>
      </c>
      <c r="E8" s="504">
        <f>E9+E14+E18</f>
        <v>0</v>
      </c>
    </row>
    <row r="9" spans="2:5" ht="15.6">
      <c r="B9" s="505">
        <v>1</v>
      </c>
      <c r="C9" s="506" t="s">
        <v>270</v>
      </c>
      <c r="D9" s="507">
        <f>D10+D11+D12+D13</f>
        <v>0</v>
      </c>
      <c r="E9" s="507">
        <f>E10+E11+E12+E13</f>
        <v>0</v>
      </c>
    </row>
    <row r="10" spans="2:5" ht="15.6">
      <c r="B10" s="508" t="s">
        <v>271</v>
      </c>
      <c r="C10" s="509" t="s">
        <v>272</v>
      </c>
      <c r="D10" s="510"/>
      <c r="E10" s="510"/>
    </row>
    <row r="11" spans="2:5" ht="15.6">
      <c r="B11" s="508" t="s">
        <v>273</v>
      </c>
      <c r="C11" s="509" t="s">
        <v>274</v>
      </c>
      <c r="D11" s="510"/>
      <c r="E11" s="510"/>
    </row>
    <row r="12" spans="2:5" ht="15.6">
      <c r="B12" s="508" t="s">
        <v>275</v>
      </c>
      <c r="C12" s="509" t="s">
        <v>276</v>
      </c>
      <c r="D12" s="510"/>
      <c r="E12" s="510"/>
    </row>
    <row r="13" spans="2:5" ht="15.6">
      <c r="B13" s="511" t="s">
        <v>277</v>
      </c>
      <c r="C13" s="512" t="s">
        <v>278</v>
      </c>
      <c r="D13" s="513"/>
      <c r="E13" s="513"/>
    </row>
    <row r="14" spans="2:5" ht="15.6">
      <c r="B14" s="505">
        <v>2</v>
      </c>
      <c r="C14" s="506" t="s">
        <v>279</v>
      </c>
      <c r="D14" s="507">
        <f>D15+D16+D17</f>
        <v>0</v>
      </c>
      <c r="E14" s="507">
        <f>E15+E16+E17</f>
        <v>0</v>
      </c>
    </row>
    <row r="15" spans="2:5" ht="15.6">
      <c r="B15" s="508" t="s">
        <v>271</v>
      </c>
      <c r="C15" s="509" t="s">
        <v>280</v>
      </c>
      <c r="D15" s="510"/>
      <c r="E15" s="510"/>
    </row>
    <row r="16" spans="2:5" ht="15.6">
      <c r="B16" s="508" t="s">
        <v>273</v>
      </c>
      <c r="C16" s="509" t="s">
        <v>281</v>
      </c>
      <c r="D16" s="510"/>
      <c r="E16" s="510"/>
    </row>
    <row r="17" spans="2:5" ht="15.6">
      <c r="B17" s="508" t="s">
        <v>275</v>
      </c>
      <c r="C17" s="509" t="s">
        <v>282</v>
      </c>
      <c r="D17" s="514"/>
      <c r="E17" s="514"/>
    </row>
    <row r="18" spans="2:5" ht="15.6">
      <c r="B18" s="515">
        <v>3</v>
      </c>
      <c r="C18" s="516" t="s">
        <v>283</v>
      </c>
      <c r="D18" s="517">
        <f>D19+D20+D21+D22+D23</f>
        <v>0</v>
      </c>
      <c r="E18" s="517">
        <f>E19+E20+E21+E22+E23</f>
        <v>0</v>
      </c>
    </row>
    <row r="19" spans="2:5" ht="15.6">
      <c r="B19" s="508" t="s">
        <v>271</v>
      </c>
      <c r="C19" s="509" t="s">
        <v>284</v>
      </c>
      <c r="D19" s="510"/>
      <c r="E19" s="510"/>
    </row>
    <row r="20" spans="2:5" ht="15.6">
      <c r="B20" s="508" t="s">
        <v>273</v>
      </c>
      <c r="C20" s="509" t="s">
        <v>285</v>
      </c>
      <c r="D20" s="510"/>
      <c r="E20" s="510"/>
    </row>
    <row r="21" spans="2:5" ht="15.6">
      <c r="B21" s="508" t="s">
        <v>275</v>
      </c>
      <c r="C21" s="509" t="s">
        <v>286</v>
      </c>
      <c r="D21" s="510"/>
      <c r="E21" s="510"/>
    </row>
    <row r="22" spans="2:5" ht="15.6">
      <c r="B22" s="508" t="s">
        <v>277</v>
      </c>
      <c r="C22" s="509" t="s">
        <v>287</v>
      </c>
      <c r="D22" s="510"/>
      <c r="E22" s="510"/>
    </row>
    <row r="23" spans="2:5" ht="16.2" thickBot="1">
      <c r="B23" s="508" t="s">
        <v>288</v>
      </c>
      <c r="C23" s="509" t="s">
        <v>289</v>
      </c>
      <c r="D23" s="514"/>
      <c r="E23" s="514"/>
    </row>
    <row r="24" spans="2:5" ht="16.35" thickBot="1">
      <c r="B24" s="518" t="s">
        <v>67</v>
      </c>
      <c r="C24" s="519" t="s">
        <v>290</v>
      </c>
      <c r="D24" s="504">
        <f>D25+D30</f>
        <v>37005786</v>
      </c>
      <c r="E24" s="504">
        <f>E25+E30</f>
        <v>171520504</v>
      </c>
    </row>
    <row r="25" spans="2:5" ht="15.6">
      <c r="B25" s="520">
        <v>1</v>
      </c>
      <c r="C25" s="521" t="s">
        <v>29</v>
      </c>
      <c r="D25" s="507">
        <f>D26+D27+D28+D29</f>
        <v>14651550</v>
      </c>
      <c r="E25" s="507">
        <f>E26+E27+E28+E29</f>
        <v>70670504</v>
      </c>
    </row>
    <row r="26" spans="2:5" ht="15.6">
      <c r="B26" s="522" t="s">
        <v>271</v>
      </c>
      <c r="C26" s="523" t="s">
        <v>291</v>
      </c>
      <c r="D26" s="510">
        <v>7546523</v>
      </c>
      <c r="E26" s="510">
        <v>26400000</v>
      </c>
    </row>
    <row r="27" spans="2:5" ht="15.6">
      <c r="B27" s="522" t="s">
        <v>273</v>
      </c>
      <c r="C27" s="523" t="s">
        <v>292</v>
      </c>
      <c r="D27" s="510">
        <v>1157439</v>
      </c>
      <c r="E27" s="510">
        <v>4082000</v>
      </c>
    </row>
    <row r="28" spans="2:5" ht="15.6">
      <c r="B28" s="522" t="s">
        <v>277</v>
      </c>
      <c r="C28" s="523" t="s">
        <v>293</v>
      </c>
      <c r="D28" s="510">
        <v>5947588</v>
      </c>
      <c r="E28" s="510">
        <f>20425569+3500000+16262935</f>
        <v>40188504</v>
      </c>
    </row>
    <row r="29" spans="2:7" ht="15.6">
      <c r="B29" s="524" t="s">
        <v>288</v>
      </c>
      <c r="C29" s="525" t="s">
        <v>294</v>
      </c>
      <c r="D29" s="513"/>
      <c r="E29" s="513"/>
      <c r="G29" s="526"/>
    </row>
    <row r="30" spans="2:5" ht="15.6">
      <c r="B30" s="527">
        <v>2</v>
      </c>
      <c r="C30" s="528" t="s">
        <v>37</v>
      </c>
      <c r="D30" s="529">
        <v>22354236</v>
      </c>
      <c r="E30" s="529">
        <v>100850000</v>
      </c>
    </row>
    <row r="31" spans="2:5" ht="15.6">
      <c r="B31" s="530">
        <v>3</v>
      </c>
      <c r="C31" s="531" t="s">
        <v>295</v>
      </c>
      <c r="D31" s="517">
        <f>D32+D33+D34+D35+D36+D37</f>
        <v>30398485</v>
      </c>
      <c r="E31" s="517">
        <f>E32+E33+E34+E35+E36+E37</f>
        <v>128876036</v>
      </c>
    </row>
    <row r="32" spans="2:5" ht="15.6">
      <c r="B32" s="532" t="s">
        <v>271</v>
      </c>
      <c r="C32" s="533" t="s">
        <v>296</v>
      </c>
      <c r="D32" s="510">
        <v>44400</v>
      </c>
      <c r="E32" s="510">
        <v>49000000</v>
      </c>
    </row>
    <row r="33" spans="2:5" ht="15.6">
      <c r="B33" s="532" t="s">
        <v>273</v>
      </c>
      <c r="C33" s="533" t="s">
        <v>297</v>
      </c>
      <c r="D33" s="510">
        <v>1485141</v>
      </c>
      <c r="E33" s="510">
        <v>8370000</v>
      </c>
    </row>
    <row r="34" spans="2:5" ht="15.6">
      <c r="B34" s="532" t="s">
        <v>275</v>
      </c>
      <c r="C34" s="533" t="s">
        <v>298</v>
      </c>
      <c r="D34" s="510">
        <v>24603740</v>
      </c>
      <c r="E34" s="510">
        <v>55243101</v>
      </c>
    </row>
    <row r="35" spans="2:5" ht="15.6">
      <c r="B35" s="532" t="s">
        <v>277</v>
      </c>
      <c r="C35" s="533" t="s">
        <v>299</v>
      </c>
      <c r="D35" s="510"/>
      <c r="E35" s="510"/>
    </row>
    <row r="36" spans="2:5" ht="15.6">
      <c r="B36" s="532" t="s">
        <v>300</v>
      </c>
      <c r="C36" s="533" t="s">
        <v>301</v>
      </c>
      <c r="D36" s="510">
        <v>4265204</v>
      </c>
      <c r="E36" s="510">
        <v>16262935</v>
      </c>
    </row>
    <row r="37" spans="2:5" ht="16.2" thickBot="1">
      <c r="B37" s="534" t="s">
        <v>302</v>
      </c>
      <c r="C37" s="535" t="s">
        <v>303</v>
      </c>
      <c r="D37" s="536"/>
      <c r="E37" s="536"/>
    </row>
    <row r="38" ht="15" thickTop="1"/>
    <row r="40" spans="3:5" ht="15.6">
      <c r="C40" s="488" t="s">
        <v>246</v>
      </c>
      <c r="D40" s="488" t="s">
        <v>247</v>
      </c>
      <c r="E40" s="488"/>
    </row>
    <row r="41" spans="3:5" ht="15.6">
      <c r="C41" s="490"/>
      <c r="D41" s="488"/>
      <c r="E41" s="488"/>
    </row>
    <row r="42" spans="3:5" ht="15.6">
      <c r="C42" s="490" t="s">
        <v>304</v>
      </c>
      <c r="D42" s="490" t="s">
        <v>305</v>
      </c>
      <c r="E42" s="490"/>
    </row>
  </sheetData>
  <mergeCells count="3">
    <mergeCell ref="B4:E4"/>
    <mergeCell ref="D40:E40"/>
    <mergeCell ref="D42:E42"/>
  </mergeCells>
  <pageMargins left="0.7" right="0.7" top="0.75" bottom="0.75" header="0.3" footer="0.3"/>
  <pageSetup orientation="portrait" paperSize="9" scale="66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6BEF7D5-FE60-4609-A30B-3EF3391AB9AB}">
  <dimension ref="A1:N30"/>
  <sheetViews>
    <sheetView view="pageBreakPreview" zoomScale="60" zoomScaleNormal="130" workbookViewId="0" topLeftCell="A1">
      <selection pane="topLeft" activeCell="H13" sqref="H13:H14"/>
    </sheetView>
  </sheetViews>
  <sheetFormatPr defaultRowHeight="15.6"/>
  <cols>
    <col min="1" max="1" width="8.85714285714286" style="61"/>
    <col min="2" max="2" width="49.7142857142857" style="61" customWidth="1"/>
    <col min="3" max="3" width="15.7142857142857" style="61" customWidth="1"/>
    <col min="4" max="4" width="16.5714285714286" style="61" customWidth="1"/>
    <col min="5" max="5" width="18" style="61" customWidth="1"/>
    <col min="6" max="6" width="22.4285714285714" style="61" customWidth="1"/>
    <col min="7" max="7" width="20.4285714285714" style="61" customWidth="1"/>
    <col min="8" max="8" width="16.2857142857143" style="61" customWidth="1"/>
    <col min="9" max="9" width="19.8571428571429" style="61" customWidth="1"/>
    <col min="10" max="11" width="8.85714285714286" style="61"/>
    <col min="12" max="12" width="12.7142857142857" style="61" bestFit="1" customWidth="1"/>
    <col min="13" max="13" width="8.85714285714286" style="61"/>
    <col min="14" max="14" width="12.7142857142857" style="61" bestFit="1" customWidth="1"/>
    <col min="15" max="16384" width="8.85714285714286" style="61"/>
  </cols>
  <sheetData>
    <row r="1" spans="1:9" ht="32.4" customHeight="1">
      <c r="A1" s="66" t="s">
        <v>115</v>
      </c>
      <c r="B1" s="5"/>
      <c r="C1" s="5"/>
      <c r="D1" s="5"/>
      <c r="E1" s="5"/>
      <c r="F1" s="5"/>
      <c r="G1" s="5"/>
      <c r="H1" s="5"/>
      <c r="I1" s="5"/>
    </row>
    <row r="2" spans="1:9" ht="18">
      <c r="A2" s="5"/>
      <c r="B2" s="5"/>
      <c r="C2" s="5"/>
      <c r="D2" s="5"/>
      <c r="E2" s="5"/>
      <c r="F2" s="5"/>
      <c r="G2" s="5"/>
      <c r="H2" s="5"/>
      <c r="I2" s="5"/>
    </row>
    <row r="3" spans="1:9" ht="18">
      <c r="A3" s="67" t="s">
        <v>80</v>
      </c>
      <c r="B3" s="67"/>
      <c r="C3" s="67"/>
      <c r="D3" s="67"/>
      <c r="E3" s="68"/>
      <c r="F3" s="68"/>
      <c r="G3" s="68"/>
      <c r="H3" s="68"/>
      <c r="I3" s="68"/>
    </row>
    <row r="4" spans="1:9" ht="18">
      <c r="A4" s="69"/>
      <c r="B4" s="69" t="s">
        <v>306</v>
      </c>
      <c r="C4" s="70"/>
      <c r="D4" s="71"/>
      <c r="E4" s="71"/>
      <c r="F4" s="71"/>
      <c r="G4" s="71"/>
      <c r="H4" s="71"/>
      <c r="I4" s="71"/>
    </row>
    <row r="5" spans="1:9" ht="18.6" thickBot="1">
      <c r="A5" s="70"/>
      <c r="B5" s="70"/>
      <c r="C5" s="70"/>
      <c r="D5" s="71"/>
      <c r="E5" s="71"/>
      <c r="F5" s="71"/>
      <c r="G5" s="70"/>
      <c r="H5" s="71"/>
      <c r="I5" s="72" t="s">
        <v>0</v>
      </c>
    </row>
    <row r="6" spans="1:9" ht="18">
      <c r="A6" s="73"/>
      <c r="B6" s="74"/>
      <c r="C6" s="74"/>
      <c r="D6" s="75"/>
      <c r="E6" s="75"/>
      <c r="F6" s="75"/>
      <c r="G6" s="75"/>
      <c r="H6" s="75"/>
      <c r="I6" s="76"/>
    </row>
    <row r="7" spans="1:9" ht="34.8">
      <c r="A7" s="77" t="s">
        <v>1</v>
      </c>
      <c r="B7" s="233" t="s">
        <v>113</v>
      </c>
      <c r="C7" s="234"/>
      <c r="D7" s="234"/>
      <c r="E7" s="234"/>
      <c r="F7" s="235"/>
      <c r="G7" s="78" t="s">
        <v>2</v>
      </c>
      <c r="H7" s="211">
        <v>2047001</v>
      </c>
      <c r="I7" s="212"/>
    </row>
    <row r="8" spans="1:9" ht="18">
      <c r="A8" s="79"/>
      <c r="B8" s="80"/>
      <c r="C8" s="80"/>
      <c r="D8" s="81"/>
      <c r="E8" s="81"/>
      <c r="F8" s="81"/>
      <c r="G8" s="81"/>
      <c r="H8" s="82"/>
      <c r="I8" s="83"/>
    </row>
    <row r="9" spans="1:9" ht="17.4">
      <c r="A9" s="213" t="s">
        <v>3</v>
      </c>
      <c r="B9" s="214"/>
      <c r="C9" s="219" t="s">
        <v>88</v>
      </c>
      <c r="D9" s="220"/>
      <c r="E9" s="220"/>
      <c r="F9" s="220"/>
      <c r="G9" s="220"/>
      <c r="H9" s="220"/>
      <c r="I9" s="221"/>
    </row>
    <row r="10" spans="1:9" ht="17.4">
      <c r="A10" s="215"/>
      <c r="B10" s="216"/>
      <c r="C10" s="84" t="s">
        <v>81</v>
      </c>
      <c r="D10" s="84" t="s">
        <v>82</v>
      </c>
      <c r="E10" s="84" t="s">
        <v>83</v>
      </c>
      <c r="F10" s="84" t="s">
        <v>84</v>
      </c>
      <c r="G10" s="84" t="s">
        <v>85</v>
      </c>
      <c r="H10" s="84" t="s">
        <v>86</v>
      </c>
      <c r="I10" s="85" t="s">
        <v>4</v>
      </c>
    </row>
    <row r="11" spans="1:9" ht="17.4">
      <c r="A11" s="217"/>
      <c r="B11" s="218"/>
      <c r="C11" s="86" t="s">
        <v>5</v>
      </c>
      <c r="D11" s="86" t="s">
        <v>6</v>
      </c>
      <c r="E11" s="86" t="s">
        <v>7</v>
      </c>
      <c r="F11" s="86" t="s">
        <v>7</v>
      </c>
      <c r="G11" s="86" t="s">
        <v>7</v>
      </c>
      <c r="H11" s="86" t="s">
        <v>5</v>
      </c>
      <c r="I11" s="209" t="s">
        <v>8</v>
      </c>
    </row>
    <row r="12" spans="1:9" ht="76.8" customHeight="1">
      <c r="A12" s="87">
        <v>0.30</v>
      </c>
      <c r="B12" s="88" t="s">
        <v>9</v>
      </c>
      <c r="C12" s="89" t="s">
        <v>137</v>
      </c>
      <c r="D12" s="89" t="s">
        <v>138</v>
      </c>
      <c r="E12" s="89" t="s">
        <v>139</v>
      </c>
      <c r="F12" s="89" t="s">
        <v>154</v>
      </c>
      <c r="G12" s="89" t="s">
        <v>155</v>
      </c>
      <c r="H12" s="89" t="s">
        <v>156</v>
      </c>
      <c r="I12" s="210"/>
    </row>
    <row r="13" spans="1:10" ht="18">
      <c r="A13" s="90" t="s">
        <v>94</v>
      </c>
      <c r="B13" s="211" t="s">
        <v>118</v>
      </c>
      <c r="C13" s="92">
        <v>61540</v>
      </c>
      <c r="D13" s="92">
        <v>58200</v>
      </c>
      <c r="E13" s="92">
        <v>72006.035999999993</v>
      </c>
      <c r="F13" s="92">
        <v>76670.5</v>
      </c>
      <c r="G13" s="92">
        <v>76670.5</v>
      </c>
      <c r="H13" s="92">
        <v>26658.037</v>
      </c>
      <c r="I13" s="93">
        <f>G13-H13</f>
        <v>50012.463000000003</v>
      </c>
      <c r="J13" s="62"/>
    </row>
    <row r="14" spans="1:10" ht="18">
      <c r="A14" s="90" t="s">
        <v>95</v>
      </c>
      <c r="B14" s="211" t="s">
        <v>119</v>
      </c>
      <c r="C14" s="92">
        <v>5466.0889999999999</v>
      </c>
      <c r="D14" s="92">
        <v>7383</v>
      </c>
      <c r="E14" s="92">
        <v>8643</v>
      </c>
      <c r="F14" s="92">
        <v>8370</v>
      </c>
      <c r="G14" s="92">
        <v>8370</v>
      </c>
      <c r="H14" s="92">
        <v>3597.777</v>
      </c>
      <c r="I14" s="94">
        <f>G14-H14</f>
        <v>4772.223</v>
      </c>
      <c r="J14" s="62"/>
    </row>
    <row r="15" spans="1:10" ht="18">
      <c r="A15" s="90" t="s">
        <v>116</v>
      </c>
      <c r="B15" s="211" t="s">
        <v>120</v>
      </c>
      <c r="C15" s="92">
        <v>6543.6769999999997</v>
      </c>
      <c r="D15" s="92">
        <v>49000</v>
      </c>
      <c r="E15" s="92">
        <v>46000</v>
      </c>
      <c r="F15" s="92">
        <f>55000+39850</f>
        <v>94850</v>
      </c>
      <c r="G15" s="92">
        <v>94850</v>
      </c>
      <c r="H15" s="92">
        <v>42451.057999999997</v>
      </c>
      <c r="I15" s="94">
        <f>G15-H15</f>
        <v>52398.942000000003</v>
      </c>
      <c r="J15" s="62"/>
    </row>
    <row r="16" spans="1:11" ht="18">
      <c r="A16" s="90"/>
      <c r="B16" s="211"/>
      <c r="C16" s="92"/>
      <c r="D16" s="92"/>
      <c r="E16" s="92"/>
      <c r="F16" s="92"/>
      <c r="G16" s="92"/>
      <c r="H16" s="92"/>
      <c r="I16" s="93"/>
      <c r="J16" s="62"/>
      <c r="K16" s="63"/>
    </row>
    <row r="17" spans="1:10" ht="18">
      <c r="A17" s="90"/>
      <c r="B17" s="211"/>
      <c r="C17" s="92"/>
      <c r="D17" s="92"/>
      <c r="E17" s="92"/>
      <c r="F17" s="92"/>
      <c r="G17" s="92"/>
      <c r="H17" s="92">
        <v>0</v>
      </c>
      <c r="I17" s="93">
        <f t="shared" si="0" ref="I17:I22">G17-H17</f>
        <v>0</v>
      </c>
      <c r="J17" s="62"/>
    </row>
    <row r="18" spans="1:9" ht="18">
      <c r="A18" s="90"/>
      <c r="B18" s="211"/>
      <c r="C18" s="92"/>
      <c r="D18" s="92"/>
      <c r="E18" s="92"/>
      <c r="F18" s="92"/>
      <c r="G18" s="92"/>
      <c r="H18" s="92"/>
      <c r="I18" s="93">
        <f t="shared" si="0"/>
        <v>0</v>
      </c>
    </row>
    <row r="19" spans="1:9" ht="18">
      <c r="A19" s="90"/>
      <c r="B19" s="211"/>
      <c r="C19" s="92"/>
      <c r="D19" s="92"/>
      <c r="E19" s="92"/>
      <c r="F19" s="92"/>
      <c r="G19" s="92"/>
      <c r="H19" s="92"/>
      <c r="I19" s="93">
        <f t="shared" si="0"/>
        <v>0</v>
      </c>
    </row>
    <row r="20" spans="1:9" ht="18">
      <c r="A20" s="90"/>
      <c r="B20" s="211"/>
      <c r="C20" s="92"/>
      <c r="D20" s="92"/>
      <c r="E20" s="92"/>
      <c r="F20" s="92"/>
      <c r="G20" s="92"/>
      <c r="H20" s="92"/>
      <c r="I20" s="93">
        <f t="shared" si="0"/>
        <v>0</v>
      </c>
    </row>
    <row r="21" spans="1:9" ht="18">
      <c r="A21" s="90"/>
      <c r="B21" s="211"/>
      <c r="C21" s="92"/>
      <c r="D21" s="92"/>
      <c r="E21" s="92"/>
      <c r="F21" s="92"/>
      <c r="G21" s="92"/>
      <c r="H21" s="92"/>
      <c r="I21" s="93">
        <f t="shared" si="0"/>
        <v>0</v>
      </c>
    </row>
    <row r="22" spans="1:14" ht="18">
      <c r="A22" s="90"/>
      <c r="B22" s="211"/>
      <c r="C22" s="92"/>
      <c r="D22" s="92"/>
      <c r="E22" s="92"/>
      <c r="F22" s="92"/>
      <c r="G22" s="92"/>
      <c r="H22" s="92"/>
      <c r="I22" s="93">
        <f t="shared" si="0"/>
        <v>0</v>
      </c>
      <c r="N22" s="63"/>
    </row>
    <row r="23" spans="1:12" ht="18.6" thickBot="1">
      <c r="A23" s="95" t="s">
        <v>10</v>
      </c>
      <c r="B23" s="211" t="s">
        <v>11</v>
      </c>
      <c r="C23" s="92"/>
      <c r="D23" s="92"/>
      <c r="E23" s="92"/>
      <c r="F23" s="92"/>
      <c r="G23" s="92"/>
      <c r="H23" s="92"/>
      <c r="I23" s="93"/>
      <c r="L23" s="63"/>
    </row>
    <row r="24" spans="1:10" ht="18" thickBot="1">
      <c r="A24" s="236" t="s">
        <v>87</v>
      </c>
      <c r="B24" s="237"/>
      <c r="C24" s="96">
        <f t="shared" si="1" ref="C24:I24">C13+C14+C15+C20+C21+C23+C16+C17+C18+C19+C22</f>
        <v>73549.766000000003</v>
      </c>
      <c r="D24" s="96">
        <f t="shared" si="1"/>
        <v>114583</v>
      </c>
      <c r="E24" s="97">
        <f t="shared" si="1"/>
        <v>126649.03599999999</v>
      </c>
      <c r="F24" s="97">
        <f t="shared" si="1"/>
        <v>179890.5</v>
      </c>
      <c r="G24" s="96">
        <f>G13+G14+G15+G20+G21+G23+G16+G17+G18+G19+G22</f>
        <v>179890.5</v>
      </c>
      <c r="H24" s="96">
        <f t="shared" si="1"/>
        <v>72706.872000000003</v>
      </c>
      <c r="I24" s="98">
        <f t="shared" si="1"/>
        <v>107183.628</v>
      </c>
      <c r="J24" s="63"/>
    </row>
    <row r="25" spans="1:9" ht="18.6" thickBot="1">
      <c r="A25" s="231" t="s">
        <v>12</v>
      </c>
      <c r="B25" s="232"/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100"/>
    </row>
    <row r="26" spans="1:9" ht="18">
      <c r="A26" s="70"/>
      <c r="B26" s="70"/>
      <c r="C26" s="70"/>
      <c r="D26" s="71"/>
      <c r="E26" s="71"/>
      <c r="F26" s="101"/>
      <c r="G26" s="71"/>
      <c r="H26" s="71"/>
      <c r="I26" s="71"/>
    </row>
    <row r="27" spans="1:9" ht="18">
      <c r="A27" s="70"/>
      <c r="B27" s="70"/>
      <c r="C27" s="70"/>
      <c r="D27" s="101"/>
      <c r="E27" s="71"/>
      <c r="F27" s="71"/>
      <c r="G27" s="71"/>
      <c r="H27" s="71"/>
      <c r="I27" s="71"/>
    </row>
    <row r="28" spans="1:9" ht="18">
      <c r="A28" s="102"/>
      <c r="B28" s="225" t="s">
        <v>13</v>
      </c>
      <c r="C28" s="226"/>
      <c r="D28" s="103" t="s">
        <v>14</v>
      </c>
      <c r="E28" s="222" t="s">
        <v>117</v>
      </c>
      <c r="F28" s="223"/>
      <c r="G28" s="71"/>
      <c r="H28" s="71"/>
      <c r="I28" s="71"/>
    </row>
    <row r="29" spans="1:9" ht="18">
      <c r="A29" s="102"/>
      <c r="B29" s="227"/>
      <c r="C29" s="228"/>
      <c r="D29" s="103" t="s">
        <v>15</v>
      </c>
      <c r="E29" s="222"/>
      <c r="F29" s="223"/>
      <c r="G29" s="71"/>
      <c r="H29" s="71"/>
      <c r="I29" s="71"/>
    </row>
    <row r="30" spans="1:9" ht="18">
      <c r="A30" s="102"/>
      <c r="B30" s="229"/>
      <c r="C30" s="230"/>
      <c r="D30" s="103" t="s">
        <v>40</v>
      </c>
      <c r="E30" s="224">
        <v>45939</v>
      </c>
      <c r="F30" s="223"/>
      <c r="G30" s="71"/>
      <c r="H30" s="71"/>
      <c r="I30" s="71"/>
    </row>
  </sheetData>
  <sheetProtection/>
  <mergeCells count="11">
    <mergeCell ref="I11:I12"/>
    <mergeCell ref="H7:I7"/>
    <mergeCell ref="A9:B11"/>
    <mergeCell ref="C9:I9"/>
    <mergeCell ref="E28:F28"/>
    <mergeCell ref="E29:F29"/>
    <mergeCell ref="E30:F30"/>
    <mergeCell ref="B28:C30"/>
    <mergeCell ref="A25:B25"/>
    <mergeCell ref="B7:F7"/>
    <mergeCell ref="A24:B24"/>
  </mergeCells>
  <pageMargins left="0.7" right="0.7" top="0.75" bottom="0.75" header="0.3" footer="0.3"/>
  <pageSetup orientation="landscape" paperSize="9" scale="66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3A1F2E6-F986-49A9-82CF-716EFE3DB9AB}">
  <dimension ref="A1:R101"/>
  <sheetViews>
    <sheetView view="pageBreakPreview" zoomScale="60" zoomScaleNormal="120" workbookViewId="0" topLeftCell="A89">
      <selection pane="topLeft" activeCell="A67" sqref="A67:P98"/>
    </sheetView>
  </sheetViews>
  <sheetFormatPr defaultColWidth="19.8900669642857" defaultRowHeight="25.2"/>
  <cols>
    <col min="1" max="1" width="19.8571428571429" style="127" customWidth="1"/>
    <col min="2" max="2" width="40.7142857142857" style="127" customWidth="1"/>
    <col min="3" max="16384" width="19.8571428571429" style="127"/>
  </cols>
  <sheetData>
    <row r="1" spans="1:1" ht="25.2">
      <c r="A1" s="126" t="s">
        <v>115</v>
      </c>
    </row>
    <row r="2" spans="1:4" ht="25.2">
      <c r="A2" s="128" t="s">
        <v>89</v>
      </c>
      <c r="B2" s="128"/>
      <c r="C2" s="128"/>
      <c r="D2" s="128"/>
    </row>
    <row r="3" spans="1:4" ht="25.2">
      <c r="A3" s="128"/>
      <c r="B3" s="128" t="s">
        <v>307</v>
      </c>
      <c r="C3" s="128"/>
      <c r="D3" s="128"/>
    </row>
    <row r="4" spans="1:16" ht="19.8" customHeight="1" thickBot="1">
      <c r="A4" s="239"/>
      <c r="B4" s="246"/>
      <c r="C4" s="246"/>
      <c r="D4" s="246"/>
      <c r="E4" s="239"/>
      <c r="F4" s="239"/>
      <c r="G4" s="239"/>
      <c r="H4" s="239"/>
      <c r="I4" s="238"/>
      <c r="J4" s="238"/>
      <c r="K4" s="239"/>
      <c r="L4" s="239"/>
      <c r="M4" s="238"/>
      <c r="N4" s="238"/>
      <c r="O4" s="249" t="s">
        <v>0</v>
      </c>
      <c r="P4" s="249"/>
    </row>
    <row r="5" spans="1:16" ht="7.5" customHeight="1" thickBot="1">
      <c r="A5" s="263"/>
      <c r="B5" s="240"/>
      <c r="C5" s="242"/>
      <c r="D5" s="242"/>
      <c r="E5" s="243"/>
      <c r="F5" s="243"/>
      <c r="G5" s="243"/>
      <c r="H5" s="243"/>
      <c r="I5" s="244"/>
      <c r="J5" s="244"/>
      <c r="K5" s="244"/>
      <c r="L5" s="244"/>
      <c r="M5" s="245"/>
      <c r="N5" s="245"/>
      <c r="O5" s="245"/>
      <c r="P5" s="250"/>
    </row>
    <row r="6" spans="1:16" ht="49.8" thickBot="1">
      <c r="A6" s="262" t="s">
        <v>93</v>
      </c>
      <c r="B6" s="250" t="s">
        <v>114</v>
      </c>
      <c r="C6" s="258"/>
      <c r="D6" s="240"/>
      <c r="E6" s="240"/>
      <c r="F6" s="240"/>
      <c r="G6" s="240"/>
      <c r="H6" s="240"/>
      <c r="I6" s="240"/>
      <c r="J6" s="240"/>
      <c r="K6" s="240"/>
      <c r="L6" s="241"/>
      <c r="M6" s="247" t="s">
        <v>90</v>
      </c>
      <c r="N6" s="248"/>
      <c r="O6" s="253">
        <v>2047001</v>
      </c>
      <c r="P6" s="254"/>
    </row>
    <row r="7" spans="1:16" ht="25.8" thickBot="1">
      <c r="A7" s="262" t="s">
        <v>17</v>
      </c>
      <c r="B7" s="135" t="s">
        <v>94</v>
      </c>
      <c r="C7" s="255"/>
      <c r="D7" s="246"/>
      <c r="E7" s="246"/>
      <c r="F7" s="246"/>
      <c r="G7" s="246"/>
      <c r="H7" s="246"/>
      <c r="I7" s="246"/>
      <c r="J7" s="246"/>
      <c r="K7" s="246"/>
      <c r="L7" s="256"/>
      <c r="M7" s="247" t="s">
        <v>18</v>
      </c>
      <c r="N7" s="248"/>
      <c r="O7" s="257" t="s">
        <v>94</v>
      </c>
      <c r="P7" s="250"/>
    </row>
    <row r="8" spans="1:16" ht="25.2">
      <c r="A8" s="261" t="s">
        <v>19</v>
      </c>
      <c r="B8" s="265" t="s">
        <v>9</v>
      </c>
      <c r="C8" s="251">
        <v>-1</v>
      </c>
      <c r="D8" s="252"/>
      <c r="E8" s="251">
        <v>-2</v>
      </c>
      <c r="F8" s="252"/>
      <c r="G8" s="251">
        <v>-3</v>
      </c>
      <c r="H8" s="252"/>
      <c r="I8" s="251">
        <v>-4</v>
      </c>
      <c r="J8" s="252"/>
      <c r="K8" s="251">
        <v>-5</v>
      </c>
      <c r="L8" s="252"/>
      <c r="M8" s="251">
        <v>-6</v>
      </c>
      <c r="N8" s="252"/>
      <c r="O8" s="251" t="s">
        <v>4</v>
      </c>
      <c r="P8" s="252"/>
    </row>
    <row r="9" spans="1:16" ht="85.2" customHeight="1">
      <c r="A9" s="261"/>
      <c r="B9" s="261"/>
      <c r="C9" s="259" t="s">
        <v>5</v>
      </c>
      <c r="D9" s="260"/>
      <c r="E9" s="259" t="s">
        <v>6</v>
      </c>
      <c r="F9" s="260"/>
      <c r="G9" s="259" t="s">
        <v>7</v>
      </c>
      <c r="H9" s="260"/>
      <c r="I9" s="259" t="s">
        <v>7</v>
      </c>
      <c r="J9" s="260"/>
      <c r="K9" s="259" t="s">
        <v>7</v>
      </c>
      <c r="L9" s="260"/>
      <c r="M9" s="259" t="s">
        <v>5</v>
      </c>
      <c r="N9" s="260"/>
      <c r="O9" s="259" t="s">
        <v>8</v>
      </c>
      <c r="P9" s="260"/>
    </row>
    <row r="10" spans="1:16" ht="57.6" customHeight="1" thickBot="1">
      <c r="A10" s="261"/>
      <c r="B10" s="261"/>
      <c r="C10" s="259" t="s">
        <v>20</v>
      </c>
      <c r="D10" s="260"/>
      <c r="E10" s="259" t="s">
        <v>142</v>
      </c>
      <c r="F10" s="260"/>
      <c r="G10" s="259" t="s">
        <v>143</v>
      </c>
      <c r="H10" s="260"/>
      <c r="I10" s="259" t="s">
        <v>144</v>
      </c>
      <c r="J10" s="260"/>
      <c r="K10" s="259" t="s">
        <v>308</v>
      </c>
      <c r="L10" s="260"/>
      <c r="M10" s="263" t="s">
        <v>309</v>
      </c>
      <c r="N10" s="264"/>
      <c r="O10" s="259"/>
      <c r="P10" s="260"/>
    </row>
    <row r="11" spans="1:16" ht="52.8" customHeight="1" thickBot="1">
      <c r="A11" s="262"/>
      <c r="B11" s="262"/>
      <c r="C11" s="263" t="s">
        <v>145</v>
      </c>
      <c r="D11" s="264"/>
      <c r="E11" s="263"/>
      <c r="F11" s="264"/>
      <c r="G11" s="263"/>
      <c r="H11" s="264"/>
      <c r="I11" s="263"/>
      <c r="J11" s="264"/>
      <c r="K11" s="263"/>
      <c r="L11" s="264"/>
      <c r="M11" s="266">
        <v>2025</v>
      </c>
      <c r="N11" s="267"/>
      <c r="O11" s="263"/>
      <c r="P11" s="264"/>
    </row>
    <row r="12" spans="1:16" ht="25.8" thickBot="1">
      <c r="A12" s="137">
        <v>600</v>
      </c>
      <c r="B12" s="138" t="s">
        <v>21</v>
      </c>
      <c r="C12" s="268">
        <v>18050.656999999999</v>
      </c>
      <c r="D12" s="269"/>
      <c r="E12" s="268">
        <v>19740</v>
      </c>
      <c r="F12" s="269"/>
      <c r="G12" s="268">
        <v>19740</v>
      </c>
      <c r="H12" s="269"/>
      <c r="I12" s="268">
        <v>26400</v>
      </c>
      <c r="J12" s="269"/>
      <c r="K12" s="268">
        <f>26400/12*8</f>
        <v>17600</v>
      </c>
      <c r="L12" s="269"/>
      <c r="M12" s="268">
        <v>15137.373</v>
      </c>
      <c r="N12" s="269"/>
      <c r="O12" s="268">
        <f>+K12-M12</f>
        <v>2462.6270000000004</v>
      </c>
      <c r="P12" s="269"/>
    </row>
    <row r="13" spans="1:16" ht="25.8" thickBot="1">
      <c r="A13" s="137">
        <v>601</v>
      </c>
      <c r="B13" s="138" t="s">
        <v>22</v>
      </c>
      <c r="C13" s="268">
        <v>2916.2109999999998</v>
      </c>
      <c r="D13" s="269"/>
      <c r="E13" s="268">
        <v>3264.24</v>
      </c>
      <c r="F13" s="269"/>
      <c r="G13" s="268">
        <v>3264.24</v>
      </c>
      <c r="H13" s="269"/>
      <c r="I13" s="268">
        <v>4082</v>
      </c>
      <c r="J13" s="269"/>
      <c r="K13" s="268">
        <f>+I13/12*8</f>
        <v>2721.3333333333335</v>
      </c>
      <c r="L13" s="269"/>
      <c r="M13" s="268">
        <v>2322.1469999999999</v>
      </c>
      <c r="N13" s="269"/>
      <c r="O13" s="268">
        <f>+K13-M13</f>
        <v>399.18633333333355</v>
      </c>
      <c r="P13" s="269"/>
    </row>
    <row r="14" spans="1:16" ht="51" thickBot="1">
      <c r="A14" s="137">
        <v>602</v>
      </c>
      <c r="B14" s="138" t="s">
        <v>23</v>
      </c>
      <c r="C14" s="268">
        <v>34029.455000000002</v>
      </c>
      <c r="D14" s="269"/>
      <c r="E14" s="268">
        <f>30195.76-3500-1000</f>
        <v>25695.759999999998</v>
      </c>
      <c r="F14" s="269"/>
      <c r="G14" s="268">
        <f>49001.8-3500-6000</f>
        <v>39501.800000000003</v>
      </c>
      <c r="H14" s="269"/>
      <c r="I14" s="268">
        <v>36688</v>
      </c>
      <c r="J14" s="269"/>
      <c r="K14" s="268">
        <f>+I14/12*8</f>
        <v>24458.666666666668</v>
      </c>
      <c r="L14" s="269"/>
      <c r="M14" s="268">
        <v>9198.5169999999998</v>
      </c>
      <c r="N14" s="269"/>
      <c r="O14" s="268">
        <f>+K14-M14</f>
        <v>15260.149666666668</v>
      </c>
      <c r="P14" s="269"/>
    </row>
    <row r="15" spans="1:16" ht="21.6" customHeight="1" thickBot="1">
      <c r="A15" s="137">
        <v>603</v>
      </c>
      <c r="B15" s="138" t="s">
        <v>24</v>
      </c>
      <c r="C15" s="268">
        <v>0</v>
      </c>
      <c r="D15" s="269"/>
      <c r="E15" s="268">
        <v>0</v>
      </c>
      <c r="F15" s="269"/>
      <c r="G15" s="268">
        <v>0</v>
      </c>
      <c r="H15" s="269"/>
      <c r="I15" s="268">
        <v>0</v>
      </c>
      <c r="J15" s="269"/>
      <c r="K15" s="268">
        <v>0</v>
      </c>
      <c r="L15" s="269"/>
      <c r="M15" s="268">
        <v>0</v>
      </c>
      <c r="N15" s="269"/>
      <c r="O15" s="268">
        <f>K15-M15</f>
        <v>0</v>
      </c>
      <c r="P15" s="269"/>
    </row>
    <row r="16" spans="1:16" ht="51" thickBot="1">
      <c r="A16" s="137">
        <v>604</v>
      </c>
      <c r="B16" s="138" t="s">
        <v>25</v>
      </c>
      <c r="C16" s="268">
        <v>0</v>
      </c>
      <c r="D16" s="269"/>
      <c r="E16" s="268">
        <v>0</v>
      </c>
      <c r="F16" s="269"/>
      <c r="G16" s="268">
        <v>0</v>
      </c>
      <c r="H16" s="269"/>
      <c r="I16" s="268">
        <v>0</v>
      </c>
      <c r="J16" s="269"/>
      <c r="K16" s="268">
        <v>0</v>
      </c>
      <c r="L16" s="269"/>
      <c r="M16" s="268">
        <v>0</v>
      </c>
      <c r="N16" s="269"/>
      <c r="O16" s="268">
        <f>K16-M16</f>
        <v>0</v>
      </c>
      <c r="P16" s="269"/>
    </row>
    <row r="17" spans="1:16" ht="21" customHeight="1" thickBot="1">
      <c r="A17" s="137">
        <v>605</v>
      </c>
      <c r="B17" s="138" t="s">
        <v>26</v>
      </c>
      <c r="C17" s="268">
        <v>0</v>
      </c>
      <c r="D17" s="269"/>
      <c r="E17" s="268">
        <v>0</v>
      </c>
      <c r="F17" s="269"/>
      <c r="G17" s="268">
        <v>0</v>
      </c>
      <c r="H17" s="269"/>
      <c r="I17" s="268">
        <v>0</v>
      </c>
      <c r="J17" s="269"/>
      <c r="K17" s="268">
        <v>0</v>
      </c>
      <c r="L17" s="269"/>
      <c r="M17" s="268">
        <v>0</v>
      </c>
      <c r="N17" s="269"/>
      <c r="O17" s="268">
        <f>K17-M17</f>
        <v>0</v>
      </c>
      <c r="P17" s="269"/>
    </row>
    <row r="18" spans="1:16" ht="43.8" customHeight="1" thickBot="1">
      <c r="A18" s="137">
        <v>606</v>
      </c>
      <c r="B18" s="138" t="s">
        <v>27</v>
      </c>
      <c r="C18" s="268"/>
      <c r="D18" s="269"/>
      <c r="E18" s="268">
        <v>0</v>
      </c>
      <c r="F18" s="269"/>
      <c r="G18" s="268">
        <v>0</v>
      </c>
      <c r="H18" s="269"/>
      <c r="I18" s="268">
        <v>0</v>
      </c>
      <c r="J18" s="269"/>
      <c r="K18" s="268">
        <v>0</v>
      </c>
      <c r="L18" s="269"/>
      <c r="M18" s="268">
        <v>0</v>
      </c>
      <c r="N18" s="269"/>
      <c r="O18" s="268">
        <f>K18-M18</f>
        <v>0</v>
      </c>
      <c r="P18" s="269"/>
    </row>
    <row r="19" spans="1:16" ht="45" customHeight="1" thickBot="1">
      <c r="A19" s="137">
        <v>609</v>
      </c>
      <c r="B19" s="138" t="s">
        <v>121</v>
      </c>
      <c r="C19" s="268"/>
      <c r="D19" s="269"/>
      <c r="E19" s="268">
        <v>3500</v>
      </c>
      <c r="F19" s="269"/>
      <c r="G19" s="268">
        <v>3500</v>
      </c>
      <c r="H19" s="269"/>
      <c r="I19" s="268">
        <v>3500</v>
      </c>
      <c r="J19" s="269"/>
      <c r="K19" s="268"/>
      <c r="L19" s="269">
        <v>3500</v>
      </c>
      <c r="M19" s="268">
        <v>0</v>
      </c>
      <c r="N19" s="269"/>
      <c r="O19" s="268">
        <f>+L19-M19</f>
        <v>3500</v>
      </c>
      <c r="P19" s="269"/>
    </row>
    <row r="20" spans="1:16" ht="25.8" thickBot="1">
      <c r="A20" s="141" t="s">
        <v>28</v>
      </c>
      <c r="B20" s="142" t="s">
        <v>29</v>
      </c>
      <c r="C20" s="270">
        <f>C12+C13+C14+C15+C16+C17+C18</f>
        <v>54996.323000000004</v>
      </c>
      <c r="D20" s="271"/>
      <c r="E20" s="270">
        <f>E12+E13+E14+E15+E16+E17+E18+E19</f>
        <v>52200</v>
      </c>
      <c r="F20" s="271"/>
      <c r="G20" s="270">
        <f>G12+G13+G14+G15+G16+G17+G18+G19</f>
        <v>66006.040000000008</v>
      </c>
      <c r="H20" s="271"/>
      <c r="I20" s="270">
        <f>I12+I13+I14+I15+I16+I17+I18+I19</f>
        <v>70670</v>
      </c>
      <c r="J20" s="271"/>
      <c r="K20" s="270">
        <f>K12+K13+K14+K15+K16+K17+K18+K19</f>
        <v>44780</v>
      </c>
      <c r="L20" s="271"/>
      <c r="M20" s="270">
        <f>M12+M13+M14+M15+M16+M17+M18+M19</f>
        <v>26658.037</v>
      </c>
      <c r="N20" s="271"/>
      <c r="O20" s="270">
        <f>SUM(O12:P19)</f>
        <v>21621.963000000003</v>
      </c>
      <c r="P20" s="271"/>
    </row>
    <row r="21" spans="1:16" ht="25.8" customHeight="1" thickBot="1">
      <c r="A21" s="137">
        <v>230</v>
      </c>
      <c r="B21" s="138" t="s">
        <v>30</v>
      </c>
      <c r="C21" s="268">
        <v>0</v>
      </c>
      <c r="D21" s="269"/>
      <c r="E21" s="268"/>
      <c r="F21" s="269"/>
      <c r="G21" s="268"/>
      <c r="H21" s="269"/>
      <c r="I21" s="268"/>
      <c r="J21" s="269"/>
      <c r="K21" s="268"/>
      <c r="L21" s="269"/>
      <c r="M21" s="268">
        <v>0</v>
      </c>
      <c r="N21" s="269"/>
      <c r="O21" s="268">
        <f>K21-M21</f>
        <v>0</v>
      </c>
      <c r="P21" s="269"/>
    </row>
    <row r="22" spans="1:16" ht="25.8" thickBot="1">
      <c r="A22" s="137">
        <v>231</v>
      </c>
      <c r="B22" s="138" t="s">
        <v>31</v>
      </c>
      <c r="C22" s="268"/>
      <c r="D22" s="269"/>
      <c r="E22" s="268">
        <v>6000</v>
      </c>
      <c r="F22" s="269"/>
      <c r="G22" s="268">
        <v>6000</v>
      </c>
      <c r="H22" s="269"/>
      <c r="I22" s="268">
        <v>6000</v>
      </c>
      <c r="J22" s="269"/>
      <c r="K22" s="268">
        <v>6000</v>
      </c>
      <c r="L22" s="269"/>
      <c r="M22" s="268"/>
      <c r="N22" s="269"/>
      <c r="O22" s="268">
        <f t="shared" si="0" ref="O22:O29">K22-M22</f>
        <v>6000</v>
      </c>
      <c r="P22" s="269"/>
    </row>
    <row r="23" spans="1:16" ht="25.8" thickBot="1">
      <c r="A23" s="137">
        <v>232</v>
      </c>
      <c r="B23" s="138" t="s">
        <v>32</v>
      </c>
      <c r="C23" s="268">
        <v>0</v>
      </c>
      <c r="D23" s="269"/>
      <c r="E23" s="268">
        <v>0</v>
      </c>
      <c r="F23" s="269"/>
      <c r="G23" s="268">
        <v>0</v>
      </c>
      <c r="H23" s="269"/>
      <c r="I23" s="268">
        <v>0</v>
      </c>
      <c r="J23" s="269"/>
      <c r="K23" s="268">
        <v>0</v>
      </c>
      <c r="L23" s="269"/>
      <c r="M23" s="268">
        <v>0</v>
      </c>
      <c r="N23" s="269"/>
      <c r="O23" s="268">
        <f t="shared" si="0"/>
        <v>0</v>
      </c>
      <c r="P23" s="269"/>
    </row>
    <row r="24" spans="1:16" ht="48" customHeight="1" thickBot="1">
      <c r="A24" s="143" t="s">
        <v>33</v>
      </c>
      <c r="B24" s="144" t="s">
        <v>34</v>
      </c>
      <c r="C24" s="272">
        <f>C21+C22+C23</f>
        <v>0</v>
      </c>
      <c r="D24" s="273"/>
      <c r="E24" s="272">
        <f>E21+E22+E23</f>
        <v>6000</v>
      </c>
      <c r="F24" s="273"/>
      <c r="G24" s="272">
        <f>G21+G22+G23</f>
        <v>6000</v>
      </c>
      <c r="H24" s="273"/>
      <c r="I24" s="272">
        <f>I21+I22+I23</f>
        <v>6000</v>
      </c>
      <c r="J24" s="273"/>
      <c r="K24" s="272">
        <f>K21+K22+K23</f>
        <v>6000</v>
      </c>
      <c r="L24" s="273"/>
      <c r="M24" s="272">
        <f>M21+M22+M23</f>
        <v>0</v>
      </c>
      <c r="N24" s="273"/>
      <c r="O24" s="268">
        <f t="shared" si="0"/>
        <v>6000</v>
      </c>
      <c r="P24" s="269"/>
    </row>
    <row r="25" spans="1:16" ht="91.8" customHeight="1" thickBot="1">
      <c r="A25" s="537">
        <v>602</v>
      </c>
      <c r="B25" s="121" t="s">
        <v>310</v>
      </c>
      <c r="C25" s="326"/>
      <c r="D25" s="327"/>
      <c r="E25" s="326">
        <v>16262.934999999999</v>
      </c>
      <c r="F25" s="327"/>
      <c r="G25" s="326">
        <v>16262.934999999999</v>
      </c>
      <c r="H25" s="327"/>
      <c r="I25" s="326">
        <v>16262.934999999999</v>
      </c>
      <c r="J25" s="327"/>
      <c r="K25" s="326">
        <f>+I25*0.666666666666667</f>
        <v>10841.956666666665</v>
      </c>
      <c r="L25" s="327"/>
      <c r="M25" s="326">
        <v>903.5</v>
      </c>
      <c r="N25" s="327"/>
      <c r="O25" s="322"/>
      <c r="P25" s="323"/>
    </row>
    <row r="26" spans="1:16" ht="31.8" customHeight="1" thickBot="1">
      <c r="A26" s="137">
        <v>230</v>
      </c>
      <c r="B26" s="138" t="s">
        <v>30</v>
      </c>
      <c r="C26" s="268">
        <v>0</v>
      </c>
      <c r="D26" s="269"/>
      <c r="E26" s="268">
        <v>0</v>
      </c>
      <c r="F26" s="269"/>
      <c r="G26" s="268">
        <v>0</v>
      </c>
      <c r="H26" s="269"/>
      <c r="I26" s="268">
        <v>0</v>
      </c>
      <c r="J26" s="269"/>
      <c r="K26" s="268">
        <v>0</v>
      </c>
      <c r="L26" s="269"/>
      <c r="M26" s="268">
        <v>0</v>
      </c>
      <c r="N26" s="269"/>
      <c r="O26" s="268">
        <f t="shared" si="0"/>
        <v>0</v>
      </c>
      <c r="P26" s="269"/>
    </row>
    <row r="27" spans="1:16" ht="25.8" thickBot="1">
      <c r="A27" s="137">
        <v>231</v>
      </c>
      <c r="B27" s="138" t="s">
        <v>31</v>
      </c>
      <c r="C27" s="268">
        <v>0</v>
      </c>
      <c r="D27" s="269"/>
      <c r="E27" s="268">
        <v>0</v>
      </c>
      <c r="F27" s="269"/>
      <c r="G27" s="268">
        <v>0</v>
      </c>
      <c r="H27" s="269"/>
      <c r="I27" s="268">
        <v>0</v>
      </c>
      <c r="J27" s="269"/>
      <c r="K27" s="268">
        <v>0</v>
      </c>
      <c r="L27" s="269"/>
      <c r="M27" s="268">
        <v>0</v>
      </c>
      <c r="N27" s="269"/>
      <c r="O27" s="268">
        <f t="shared" si="0"/>
        <v>0</v>
      </c>
      <c r="P27" s="269"/>
    </row>
    <row r="28" spans="1:16" ht="25.8" thickBot="1">
      <c r="A28" s="137">
        <v>232</v>
      </c>
      <c r="B28" s="138" t="s">
        <v>32</v>
      </c>
      <c r="C28" s="268">
        <v>0</v>
      </c>
      <c r="D28" s="269"/>
      <c r="E28" s="268">
        <v>0</v>
      </c>
      <c r="F28" s="269"/>
      <c r="G28" s="268">
        <v>0</v>
      </c>
      <c r="H28" s="269"/>
      <c r="I28" s="268">
        <v>0</v>
      </c>
      <c r="J28" s="269"/>
      <c r="K28" s="268">
        <v>0</v>
      </c>
      <c r="L28" s="269"/>
      <c r="M28" s="268">
        <v>0</v>
      </c>
      <c r="N28" s="269"/>
      <c r="O28" s="268">
        <f t="shared" si="0"/>
        <v>0</v>
      </c>
      <c r="P28" s="269"/>
    </row>
    <row r="29" spans="1:16" ht="76.8" customHeight="1" thickBot="1">
      <c r="A29" s="143" t="s">
        <v>33</v>
      </c>
      <c r="B29" s="144" t="s">
        <v>35</v>
      </c>
      <c r="C29" s="272">
        <f>C26+C27+C28</f>
        <v>0</v>
      </c>
      <c r="D29" s="273"/>
      <c r="E29" s="272">
        <f>E26+E27+E28</f>
        <v>0</v>
      </c>
      <c r="F29" s="273"/>
      <c r="G29" s="272">
        <f>G26+G27+G28</f>
        <v>0</v>
      </c>
      <c r="H29" s="273"/>
      <c r="I29" s="272">
        <f>I26+I27+I28</f>
        <v>0</v>
      </c>
      <c r="J29" s="273"/>
      <c r="K29" s="272">
        <f>K26+K27+K28</f>
        <v>0</v>
      </c>
      <c r="L29" s="273"/>
      <c r="M29" s="272">
        <f>M26+M27+M28</f>
        <v>0</v>
      </c>
      <c r="N29" s="273"/>
      <c r="O29" s="268">
        <f t="shared" si="0"/>
        <v>0</v>
      </c>
      <c r="P29" s="269"/>
    </row>
    <row r="30" spans="1:16" ht="25.8" thickBot="1">
      <c r="A30" s="141" t="s">
        <v>36</v>
      </c>
      <c r="B30" s="249" t="s">
        <v>37</v>
      </c>
      <c r="C30" s="274">
        <f>C24+C29</f>
        <v>0</v>
      </c>
      <c r="D30" s="275"/>
      <c r="E30" s="274">
        <f>E24+E29</f>
        <v>6000</v>
      </c>
      <c r="F30" s="275"/>
      <c r="G30" s="274">
        <f>G24+G29</f>
        <v>6000</v>
      </c>
      <c r="H30" s="275"/>
      <c r="I30" s="274">
        <f>I24+I29</f>
        <v>6000</v>
      </c>
      <c r="J30" s="275"/>
      <c r="K30" s="274">
        <f>K24+K29</f>
        <v>6000</v>
      </c>
      <c r="L30" s="275"/>
      <c r="M30" s="274">
        <f>M24+M29</f>
        <v>0</v>
      </c>
      <c r="N30" s="275"/>
      <c r="O30" s="274">
        <f>O24+O29</f>
        <v>6000</v>
      </c>
      <c r="P30" s="275"/>
    </row>
    <row r="31" spans="1:16" ht="53.4" customHeight="1" thickBot="1">
      <c r="A31" s="276" t="s">
        <v>92</v>
      </c>
      <c r="B31" s="277"/>
      <c r="C31" s="274">
        <f>C29+C30+C20</f>
        <v>54996.323000000004</v>
      </c>
      <c r="D31" s="275"/>
      <c r="E31" s="274">
        <f>E29+E30+E20</f>
        <v>58200</v>
      </c>
      <c r="F31" s="275"/>
      <c r="G31" s="274">
        <f>G30+G20</f>
        <v>72006.040000000008</v>
      </c>
      <c r="H31" s="275"/>
      <c r="I31" s="274">
        <f>I30+I20</f>
        <v>76670</v>
      </c>
      <c r="J31" s="275"/>
      <c r="K31" s="274">
        <f>K30+K20</f>
        <v>50780</v>
      </c>
      <c r="L31" s="275"/>
      <c r="M31" s="274">
        <f>M30+M20</f>
        <v>26658.037</v>
      </c>
      <c r="N31" s="275"/>
      <c r="O31" s="274">
        <f>O30+O20</f>
        <v>27621.963000000003</v>
      </c>
      <c r="P31" s="275"/>
    </row>
    <row r="32" spans="1:16" ht="136.8" customHeight="1" thickBot="1">
      <c r="A32" s="262" t="s">
        <v>38</v>
      </c>
      <c r="B32" s="146" t="s">
        <v>117</v>
      </c>
      <c r="C32" s="278" t="s">
        <v>39</v>
      </c>
      <c r="D32" s="279"/>
      <c r="E32" s="279"/>
      <c r="F32" s="280"/>
      <c r="G32" s="281" t="s">
        <v>14</v>
      </c>
      <c r="H32" s="282"/>
      <c r="I32" s="283" t="s">
        <v>117</v>
      </c>
      <c r="J32" s="284"/>
      <c r="K32" s="281"/>
      <c r="L32" s="282"/>
      <c r="M32" s="285"/>
      <c r="N32" s="286"/>
      <c r="O32" s="286"/>
      <c r="P32" s="286"/>
    </row>
    <row r="33" spans="1:16" ht="25.8" thickBot="1">
      <c r="A33" s="262"/>
      <c r="B33" s="147" t="s">
        <v>15</v>
      </c>
      <c r="C33" s="278"/>
      <c r="D33" s="279"/>
      <c r="E33" s="279"/>
      <c r="F33" s="280"/>
      <c r="G33" s="281" t="s">
        <v>15</v>
      </c>
      <c r="H33" s="282"/>
      <c r="I33" s="281"/>
      <c r="J33" s="282"/>
      <c r="K33" s="281"/>
      <c r="L33" s="282"/>
      <c r="M33" s="287"/>
      <c r="N33" s="288"/>
      <c r="O33" s="288"/>
      <c r="P33" s="288"/>
    </row>
    <row r="34" spans="1:16" ht="25.8" thickBot="1">
      <c r="A34" s="262"/>
      <c r="B34" s="147" t="s">
        <v>40</v>
      </c>
      <c r="C34" s="289">
        <v>45939</v>
      </c>
      <c r="D34" s="279"/>
      <c r="E34" s="279"/>
      <c r="F34" s="280"/>
      <c r="G34" s="281" t="s">
        <v>40</v>
      </c>
      <c r="H34" s="282"/>
      <c r="I34" s="289">
        <v>45939</v>
      </c>
      <c r="J34" s="280"/>
      <c r="K34" s="281"/>
      <c r="L34" s="282"/>
      <c r="M34" s="287"/>
      <c r="N34" s="290"/>
      <c r="O34" s="288"/>
      <c r="P34" s="288"/>
    </row>
    <row r="35" spans="1:1" ht="25.2">
      <c r="A35" s="126" t="s">
        <v>115</v>
      </c>
    </row>
    <row r="36" spans="1:4" ht="25.2">
      <c r="A36" s="128" t="s">
        <v>89</v>
      </c>
      <c r="B36" s="128"/>
      <c r="C36" s="128"/>
      <c r="D36" s="128"/>
    </row>
    <row r="37" spans="1:4" ht="25.2">
      <c r="A37" s="128"/>
      <c r="B37" s="128" t="s">
        <v>311</v>
      </c>
      <c r="C37" s="128"/>
      <c r="D37" s="128"/>
    </row>
    <row r="38" spans="1:16" ht="27.6" customHeight="1" thickBot="1">
      <c r="A38" s="239"/>
      <c r="B38" s="246"/>
      <c r="C38" s="246"/>
      <c r="D38" s="246"/>
      <c r="E38" s="239"/>
      <c r="F38" s="239"/>
      <c r="G38" s="239"/>
      <c r="H38" s="239"/>
      <c r="I38" s="238"/>
      <c r="J38" s="238"/>
      <c r="K38" s="239"/>
      <c r="L38" s="239"/>
      <c r="M38" s="238"/>
      <c r="N38" s="238"/>
      <c r="O38" s="249" t="s">
        <v>0</v>
      </c>
      <c r="P38" s="249"/>
    </row>
    <row r="39" spans="1:16" ht="9.9" customHeight="1" thickBot="1">
      <c r="A39" s="263"/>
      <c r="B39" s="240"/>
      <c r="C39" s="242"/>
      <c r="D39" s="242"/>
      <c r="E39" s="243"/>
      <c r="F39" s="243"/>
      <c r="G39" s="243"/>
      <c r="H39" s="243"/>
      <c r="I39" s="244"/>
      <c r="J39" s="244"/>
      <c r="K39" s="244"/>
      <c r="L39" s="244"/>
      <c r="M39" s="245"/>
      <c r="N39" s="245"/>
      <c r="O39" s="245"/>
      <c r="P39" s="250"/>
    </row>
    <row r="40" spans="1:16" ht="21" customHeight="1" thickBot="1">
      <c r="A40" s="262" t="s">
        <v>93</v>
      </c>
      <c r="B40" s="250" t="s">
        <v>114</v>
      </c>
      <c r="C40" s="258"/>
      <c r="D40" s="240"/>
      <c r="E40" s="240"/>
      <c r="F40" s="240"/>
      <c r="G40" s="240"/>
      <c r="H40" s="240"/>
      <c r="I40" s="240"/>
      <c r="J40" s="240"/>
      <c r="K40" s="240"/>
      <c r="L40" s="241"/>
      <c r="M40" s="247" t="s">
        <v>90</v>
      </c>
      <c r="N40" s="248"/>
      <c r="O40" s="538">
        <v>2047001</v>
      </c>
      <c r="P40" s="539"/>
    </row>
    <row r="41" spans="1:16" ht="30" customHeight="1" thickBot="1">
      <c r="A41" s="262" t="s">
        <v>17</v>
      </c>
      <c r="B41" s="135" t="s">
        <v>95</v>
      </c>
      <c r="C41" s="255"/>
      <c r="D41" s="246"/>
      <c r="E41" s="246"/>
      <c r="F41" s="246"/>
      <c r="G41" s="246"/>
      <c r="H41" s="246"/>
      <c r="I41" s="246"/>
      <c r="J41" s="246"/>
      <c r="K41" s="246"/>
      <c r="L41" s="256"/>
      <c r="M41" s="247" t="s">
        <v>18</v>
      </c>
      <c r="N41" s="248"/>
      <c r="O41" s="257" t="s">
        <v>95</v>
      </c>
      <c r="P41" s="540"/>
    </row>
    <row r="42" spans="1:16" ht="25.2">
      <c r="A42" s="261" t="s">
        <v>19</v>
      </c>
      <c r="B42" s="265" t="s">
        <v>9</v>
      </c>
      <c r="C42" s="251">
        <v>-1</v>
      </c>
      <c r="D42" s="252"/>
      <c r="E42" s="251">
        <v>-2</v>
      </c>
      <c r="F42" s="252"/>
      <c r="G42" s="251">
        <v>-3</v>
      </c>
      <c r="H42" s="252"/>
      <c r="I42" s="251">
        <v>-4</v>
      </c>
      <c r="J42" s="252"/>
      <c r="K42" s="251">
        <v>-5</v>
      </c>
      <c r="L42" s="252"/>
      <c r="M42" s="251">
        <v>-6</v>
      </c>
      <c r="N42" s="252"/>
      <c r="O42" s="251" t="s">
        <v>4</v>
      </c>
      <c r="P42" s="252"/>
    </row>
    <row r="43" spans="1:16" ht="54.6" customHeight="1">
      <c r="A43" s="261"/>
      <c r="B43" s="261"/>
      <c r="C43" s="259" t="s">
        <v>5</v>
      </c>
      <c r="D43" s="260"/>
      <c r="E43" s="259" t="s">
        <v>6</v>
      </c>
      <c r="F43" s="260"/>
      <c r="G43" s="259" t="s">
        <v>7</v>
      </c>
      <c r="H43" s="260"/>
      <c r="I43" s="259" t="s">
        <v>7</v>
      </c>
      <c r="J43" s="260"/>
      <c r="K43" s="259" t="s">
        <v>7</v>
      </c>
      <c r="L43" s="260"/>
      <c r="M43" s="259" t="s">
        <v>5</v>
      </c>
      <c r="N43" s="260"/>
      <c r="O43" s="259" t="s">
        <v>8</v>
      </c>
      <c r="P43" s="260"/>
    </row>
    <row r="44" spans="1:16" ht="52.8" customHeight="1" thickBot="1">
      <c r="A44" s="261"/>
      <c r="B44" s="261"/>
      <c r="C44" s="259" t="s">
        <v>20</v>
      </c>
      <c r="D44" s="260"/>
      <c r="E44" s="259" t="s">
        <v>142</v>
      </c>
      <c r="F44" s="260"/>
      <c r="G44" s="259" t="s">
        <v>143</v>
      </c>
      <c r="H44" s="260"/>
      <c r="I44" s="259" t="s">
        <v>144</v>
      </c>
      <c r="J44" s="260"/>
      <c r="K44" s="259" t="s">
        <v>312</v>
      </c>
      <c r="L44" s="260"/>
      <c r="M44" s="263" t="s">
        <v>309</v>
      </c>
      <c r="N44" s="264"/>
      <c r="O44" s="259"/>
      <c r="P44" s="260"/>
    </row>
    <row r="45" spans="1:16" ht="39.6" customHeight="1" thickBot="1">
      <c r="A45" s="262"/>
      <c r="B45" s="262"/>
      <c r="C45" s="263" t="s">
        <v>145</v>
      </c>
      <c r="D45" s="264"/>
      <c r="E45" s="263"/>
      <c r="F45" s="264"/>
      <c r="G45" s="263"/>
      <c r="H45" s="264"/>
      <c r="I45" s="263"/>
      <c r="J45" s="264"/>
      <c r="K45" s="263"/>
      <c r="L45" s="264"/>
      <c r="M45" s="266">
        <v>2025</v>
      </c>
      <c r="N45" s="267"/>
      <c r="O45" s="263"/>
      <c r="P45" s="264"/>
    </row>
    <row r="46" spans="1:16" ht="25.8" thickBot="1">
      <c r="A46" s="137">
        <v>600</v>
      </c>
      <c r="B46" s="138" t="s">
        <v>21</v>
      </c>
      <c r="C46" s="344">
        <v>4433.3900000000003</v>
      </c>
      <c r="D46" s="345"/>
      <c r="E46" s="344">
        <v>6100</v>
      </c>
      <c r="F46" s="345"/>
      <c r="G46" s="344">
        <v>7150</v>
      </c>
      <c r="H46" s="345"/>
      <c r="I46" s="344">
        <v>6870</v>
      </c>
      <c r="J46" s="345"/>
      <c r="K46" s="344">
        <f>+I46/12*8</f>
        <v>4580</v>
      </c>
      <c r="L46" s="345"/>
      <c r="M46" s="344">
        <v>3064.547</v>
      </c>
      <c r="N46" s="345"/>
      <c r="O46" s="344">
        <f t="shared" si="1" ref="O46:O52">K46-M46</f>
        <v>1515.453</v>
      </c>
      <c r="P46" s="345"/>
    </row>
    <row r="47" spans="1:16" ht="25.8" thickBot="1">
      <c r="A47" s="137">
        <v>601</v>
      </c>
      <c r="B47" s="138" t="s">
        <v>22</v>
      </c>
      <c r="C47" s="344">
        <v>740.64</v>
      </c>
      <c r="D47" s="345"/>
      <c r="E47" s="344">
        <v>1043</v>
      </c>
      <c r="F47" s="345"/>
      <c r="G47" s="344">
        <v>1253</v>
      </c>
      <c r="H47" s="345"/>
      <c r="I47" s="344">
        <v>1260</v>
      </c>
      <c r="J47" s="345"/>
      <c r="K47" s="344">
        <f>+I47/12*8</f>
        <v>840</v>
      </c>
      <c r="L47" s="345"/>
      <c r="M47" s="344">
        <v>511.84</v>
      </c>
      <c r="N47" s="345"/>
      <c r="O47" s="344">
        <f t="shared" si="1"/>
        <v>328.16000000000003</v>
      </c>
      <c r="P47" s="345"/>
    </row>
    <row r="48" spans="1:16" ht="51" thickBot="1">
      <c r="A48" s="137">
        <v>602</v>
      </c>
      <c r="B48" s="138" t="s">
        <v>23</v>
      </c>
      <c r="C48" s="344">
        <v>147.86000000000001</v>
      </c>
      <c r="D48" s="345"/>
      <c r="E48" s="344">
        <v>240</v>
      </c>
      <c r="F48" s="345"/>
      <c r="G48" s="344">
        <v>240</v>
      </c>
      <c r="H48" s="345"/>
      <c r="I48" s="344">
        <v>240</v>
      </c>
      <c r="J48" s="345"/>
      <c r="K48" s="344">
        <f>+I48/12*8</f>
        <v>160</v>
      </c>
      <c r="L48" s="345"/>
      <c r="M48" s="344">
        <v>21.39</v>
      </c>
      <c r="N48" s="345"/>
      <c r="O48" s="344">
        <f t="shared" si="1"/>
        <v>138.61000000000001</v>
      </c>
      <c r="P48" s="345"/>
    </row>
    <row r="49" spans="1:16" ht="25.8" thickBot="1">
      <c r="A49" s="137">
        <v>603</v>
      </c>
      <c r="B49" s="138" t="s">
        <v>24</v>
      </c>
      <c r="C49" s="344"/>
      <c r="D49" s="345"/>
      <c r="E49" s="344"/>
      <c r="F49" s="345"/>
      <c r="G49" s="344"/>
      <c r="H49" s="345"/>
      <c r="I49" s="344"/>
      <c r="J49" s="345"/>
      <c r="K49" s="344"/>
      <c r="L49" s="345"/>
      <c r="M49" s="344"/>
      <c r="N49" s="345"/>
      <c r="O49" s="344">
        <f t="shared" si="1"/>
        <v>0</v>
      </c>
      <c r="P49" s="345"/>
    </row>
    <row r="50" spans="1:16" ht="51" thickBot="1">
      <c r="A50" s="137">
        <v>604</v>
      </c>
      <c r="B50" s="138" t="s">
        <v>25</v>
      </c>
      <c r="C50" s="344"/>
      <c r="D50" s="345"/>
      <c r="E50" s="344"/>
      <c r="F50" s="345"/>
      <c r="G50" s="344"/>
      <c r="H50" s="345"/>
      <c r="I50" s="344"/>
      <c r="J50" s="345"/>
      <c r="K50" s="344"/>
      <c r="L50" s="345"/>
      <c r="M50" s="344"/>
      <c r="N50" s="345"/>
      <c r="O50" s="344">
        <f t="shared" si="1"/>
        <v>0</v>
      </c>
      <c r="P50" s="345"/>
    </row>
    <row r="51" spans="1:16" ht="16.5" customHeight="1" thickBot="1">
      <c r="A51" s="137">
        <v>605</v>
      </c>
      <c r="B51" s="138" t="s">
        <v>26</v>
      </c>
      <c r="C51" s="344"/>
      <c r="D51" s="345"/>
      <c r="E51" s="344"/>
      <c r="F51" s="345"/>
      <c r="G51" s="344"/>
      <c r="H51" s="345"/>
      <c r="I51" s="344"/>
      <c r="J51" s="345"/>
      <c r="K51" s="344"/>
      <c r="L51" s="345"/>
      <c r="M51" s="344"/>
      <c r="N51" s="345"/>
      <c r="O51" s="344">
        <f t="shared" si="1"/>
        <v>0</v>
      </c>
      <c r="P51" s="345"/>
    </row>
    <row r="52" spans="1:16" ht="16.5" customHeight="1" thickBot="1">
      <c r="A52" s="137">
        <v>606</v>
      </c>
      <c r="B52" s="138" t="s">
        <v>27</v>
      </c>
      <c r="C52" s="344">
        <v>144.19999999999999</v>
      </c>
      <c r="D52" s="345"/>
      <c r="E52" s="344"/>
      <c r="F52" s="345"/>
      <c r="G52" s="344"/>
      <c r="H52" s="345"/>
      <c r="I52" s="344"/>
      <c r="J52" s="345"/>
      <c r="K52" s="344"/>
      <c r="L52" s="345"/>
      <c r="M52" s="344"/>
      <c r="N52" s="345"/>
      <c r="O52" s="344">
        <f t="shared" si="1"/>
        <v>0</v>
      </c>
      <c r="P52" s="345"/>
    </row>
    <row r="53" spans="1:16" ht="25.8" thickBot="1">
      <c r="A53" s="141" t="s">
        <v>28</v>
      </c>
      <c r="B53" s="142" t="s">
        <v>29</v>
      </c>
      <c r="C53" s="348">
        <f>C46+C47+C48+C49+C50+C51+C52</f>
        <v>5466.0900000000001</v>
      </c>
      <c r="D53" s="349"/>
      <c r="E53" s="348">
        <f>E46+E47+E48+E49+E50+E51+E52</f>
        <v>7383</v>
      </c>
      <c r="F53" s="349"/>
      <c r="G53" s="348">
        <f>G46+G47+G48+G49+G50+G51+G52</f>
        <v>8643</v>
      </c>
      <c r="H53" s="349"/>
      <c r="I53" s="348">
        <f>I46+I47+I48+I49+I50+I51+I52</f>
        <v>8370</v>
      </c>
      <c r="J53" s="349"/>
      <c r="K53" s="348">
        <f>K46+K47+K48+K49+K50+K51+K52</f>
        <v>5580</v>
      </c>
      <c r="L53" s="349"/>
      <c r="M53" s="348">
        <f>M46+M47+M48+M49+M50+M51+M52</f>
        <v>3597.777</v>
      </c>
      <c r="N53" s="349"/>
      <c r="O53" s="348">
        <f>O46+O47+O48+O49+O50+O51+O52</f>
        <v>1982.223</v>
      </c>
      <c r="P53" s="349"/>
    </row>
    <row r="54" spans="1:16" ht="61.8" customHeight="1" thickBot="1">
      <c r="A54" s="137">
        <v>230</v>
      </c>
      <c r="B54" s="138" t="s">
        <v>30</v>
      </c>
      <c r="C54" s="344">
        <v>0</v>
      </c>
      <c r="D54" s="345"/>
      <c r="E54" s="344">
        <v>0</v>
      </c>
      <c r="F54" s="345"/>
      <c r="G54" s="344">
        <v>0</v>
      </c>
      <c r="H54" s="345"/>
      <c r="I54" s="344">
        <v>0</v>
      </c>
      <c r="J54" s="345"/>
      <c r="K54" s="344">
        <v>0</v>
      </c>
      <c r="L54" s="345"/>
      <c r="M54" s="344">
        <v>0</v>
      </c>
      <c r="N54" s="345"/>
      <c r="O54" s="344">
        <f>K54-M54</f>
        <v>0</v>
      </c>
      <c r="P54" s="345"/>
    </row>
    <row r="55" spans="1:16" ht="61.8" customHeight="1" thickBot="1">
      <c r="A55" s="137">
        <v>231</v>
      </c>
      <c r="B55" s="138" t="s">
        <v>31</v>
      </c>
      <c r="C55" s="344"/>
      <c r="D55" s="345"/>
      <c r="E55" s="344">
        <v>0</v>
      </c>
      <c r="F55" s="345"/>
      <c r="G55" s="344">
        <v>0</v>
      </c>
      <c r="H55" s="345"/>
      <c r="I55" s="344">
        <v>0</v>
      </c>
      <c r="J55" s="345"/>
      <c r="K55" s="344">
        <v>0</v>
      </c>
      <c r="L55" s="345"/>
      <c r="M55" s="344">
        <v>0</v>
      </c>
      <c r="N55" s="345"/>
      <c r="O55" s="344">
        <f t="shared" si="2" ref="O55:O61">K55-M55</f>
        <v>0</v>
      </c>
      <c r="P55" s="345"/>
    </row>
    <row r="56" spans="1:16" ht="70.8" customHeight="1" thickBot="1">
      <c r="A56" s="137">
        <v>232</v>
      </c>
      <c r="B56" s="138" t="s">
        <v>32</v>
      </c>
      <c r="C56" s="344">
        <v>0</v>
      </c>
      <c r="D56" s="345"/>
      <c r="E56" s="344">
        <v>0</v>
      </c>
      <c r="F56" s="345"/>
      <c r="G56" s="344">
        <v>0</v>
      </c>
      <c r="H56" s="345"/>
      <c r="I56" s="344">
        <v>0</v>
      </c>
      <c r="J56" s="345"/>
      <c r="K56" s="344">
        <v>0</v>
      </c>
      <c r="L56" s="345"/>
      <c r="M56" s="344">
        <v>0</v>
      </c>
      <c r="N56" s="345"/>
      <c r="O56" s="344">
        <f t="shared" si="2"/>
        <v>0</v>
      </c>
      <c r="P56" s="345"/>
    </row>
    <row r="57" spans="1:16" ht="91.8" customHeight="1" thickBot="1">
      <c r="A57" s="143" t="s">
        <v>33</v>
      </c>
      <c r="B57" s="144" t="s">
        <v>34</v>
      </c>
      <c r="C57" s="541">
        <f>C54+C55+C56</f>
        <v>0</v>
      </c>
      <c r="D57" s="542"/>
      <c r="E57" s="541">
        <f>E54+E55+E56</f>
        <v>0</v>
      </c>
      <c r="F57" s="542"/>
      <c r="G57" s="541">
        <f>G54+G55+G56</f>
        <v>0</v>
      </c>
      <c r="H57" s="542"/>
      <c r="I57" s="541">
        <f>I54+I55+I56</f>
        <v>0</v>
      </c>
      <c r="J57" s="542"/>
      <c r="K57" s="541">
        <f>K54+K55+K56</f>
        <v>0</v>
      </c>
      <c r="L57" s="542"/>
      <c r="M57" s="541">
        <f>M54+M55+M56</f>
        <v>0</v>
      </c>
      <c r="N57" s="542"/>
      <c r="O57" s="344">
        <f t="shared" si="2"/>
        <v>0</v>
      </c>
      <c r="P57" s="345"/>
    </row>
    <row r="58" spans="1:16" ht="70.8" customHeight="1" thickBot="1">
      <c r="A58" s="137">
        <v>230</v>
      </c>
      <c r="B58" s="138" t="s">
        <v>30</v>
      </c>
      <c r="C58" s="541"/>
      <c r="D58" s="542"/>
      <c r="E58" s="541"/>
      <c r="F58" s="542"/>
      <c r="G58" s="541"/>
      <c r="H58" s="542"/>
      <c r="I58" s="541"/>
      <c r="J58" s="542"/>
      <c r="K58" s="541"/>
      <c r="L58" s="542"/>
      <c r="M58" s="541"/>
      <c r="N58" s="542"/>
      <c r="O58" s="344">
        <f t="shared" si="2"/>
        <v>0</v>
      </c>
      <c r="P58" s="345"/>
    </row>
    <row r="59" spans="1:16" ht="25.8" thickBot="1">
      <c r="A59" s="137">
        <v>231</v>
      </c>
      <c r="B59" s="138" t="s">
        <v>31</v>
      </c>
      <c r="C59" s="541"/>
      <c r="D59" s="542"/>
      <c r="E59" s="541"/>
      <c r="F59" s="542"/>
      <c r="G59" s="541"/>
      <c r="H59" s="542"/>
      <c r="I59" s="541"/>
      <c r="J59" s="542"/>
      <c r="K59" s="541"/>
      <c r="L59" s="542"/>
      <c r="M59" s="541"/>
      <c r="N59" s="542"/>
      <c r="O59" s="344">
        <f t="shared" si="2"/>
        <v>0</v>
      </c>
      <c r="P59" s="345"/>
    </row>
    <row r="60" spans="1:16" ht="25.8" thickBot="1">
      <c r="A60" s="137">
        <v>232</v>
      </c>
      <c r="B60" s="138" t="s">
        <v>32</v>
      </c>
      <c r="C60" s="541"/>
      <c r="D60" s="542"/>
      <c r="E60" s="541"/>
      <c r="F60" s="542"/>
      <c r="G60" s="541"/>
      <c r="H60" s="542"/>
      <c r="I60" s="541"/>
      <c r="J60" s="542"/>
      <c r="K60" s="541"/>
      <c r="L60" s="542"/>
      <c r="M60" s="541"/>
      <c r="N60" s="542"/>
      <c r="O60" s="344">
        <f t="shared" si="2"/>
        <v>0</v>
      </c>
      <c r="P60" s="345"/>
    </row>
    <row r="61" spans="1:16" ht="107.4" customHeight="1" thickBot="1">
      <c r="A61" s="143" t="s">
        <v>33</v>
      </c>
      <c r="B61" s="144" t="s">
        <v>35</v>
      </c>
      <c r="C61" s="541">
        <f>C58+C59+C60</f>
        <v>0</v>
      </c>
      <c r="D61" s="542"/>
      <c r="E61" s="541">
        <f>E58+E59+E60</f>
        <v>0</v>
      </c>
      <c r="F61" s="542"/>
      <c r="G61" s="541">
        <f>G58+G59+G60</f>
        <v>0</v>
      </c>
      <c r="H61" s="542"/>
      <c r="I61" s="541">
        <f>I58+I59+I60</f>
        <v>0</v>
      </c>
      <c r="J61" s="542"/>
      <c r="K61" s="541">
        <f>K58+K59+K60</f>
        <v>0</v>
      </c>
      <c r="L61" s="542"/>
      <c r="M61" s="541">
        <f>M58+M59+M60</f>
        <v>0</v>
      </c>
      <c r="N61" s="542"/>
      <c r="O61" s="344">
        <f t="shared" si="2"/>
        <v>0</v>
      </c>
      <c r="P61" s="345"/>
    </row>
    <row r="62" spans="1:16" ht="78.6" customHeight="1" thickBot="1">
      <c r="A62" s="141" t="s">
        <v>36</v>
      </c>
      <c r="B62" s="249" t="s">
        <v>37</v>
      </c>
      <c r="C62" s="543">
        <f>C57+C61</f>
        <v>0</v>
      </c>
      <c r="D62" s="544"/>
      <c r="E62" s="543">
        <f>E57+E61</f>
        <v>0</v>
      </c>
      <c r="F62" s="544"/>
      <c r="G62" s="543">
        <f>G57+G61</f>
        <v>0</v>
      </c>
      <c r="H62" s="544"/>
      <c r="I62" s="543">
        <f>I57+I61</f>
        <v>0</v>
      </c>
      <c r="J62" s="544"/>
      <c r="K62" s="543">
        <f>K57+K61</f>
        <v>0</v>
      </c>
      <c r="L62" s="544"/>
      <c r="M62" s="543">
        <f>M57+M61</f>
        <v>0</v>
      </c>
      <c r="N62" s="544"/>
      <c r="O62" s="543">
        <f>O57+O61</f>
        <v>0</v>
      </c>
      <c r="P62" s="544"/>
    </row>
    <row r="63" spans="1:16" ht="61.8" customHeight="1" thickBot="1">
      <c r="A63" s="276" t="s">
        <v>92</v>
      </c>
      <c r="B63" s="277"/>
      <c r="C63" s="543">
        <f>C61+C62+C53</f>
        <v>5466.0900000000001</v>
      </c>
      <c r="D63" s="544"/>
      <c r="E63" s="543">
        <f>E61+E62+E53</f>
        <v>7383</v>
      </c>
      <c r="F63" s="544"/>
      <c r="G63" s="543">
        <f>G61+G62+G53</f>
        <v>8643</v>
      </c>
      <c r="H63" s="544"/>
      <c r="I63" s="543">
        <f>I61+I62+I53</f>
        <v>8370</v>
      </c>
      <c r="J63" s="544"/>
      <c r="K63" s="543">
        <f>K61+K62+K53</f>
        <v>5580</v>
      </c>
      <c r="L63" s="544"/>
      <c r="M63" s="543">
        <f>M61+M62+M53</f>
        <v>3597.777</v>
      </c>
      <c r="N63" s="544"/>
      <c r="O63" s="543">
        <f>O61+O62+O53</f>
        <v>1982.223</v>
      </c>
      <c r="P63" s="544"/>
    </row>
    <row r="64" spans="1:16" ht="129" customHeight="1" thickBot="1">
      <c r="A64" s="262" t="s">
        <v>38</v>
      </c>
      <c r="B64" s="146" t="s">
        <v>117</v>
      </c>
      <c r="C64" s="278" t="s">
        <v>39</v>
      </c>
      <c r="D64" s="279"/>
      <c r="E64" s="279"/>
      <c r="F64" s="280"/>
      <c r="G64" s="281" t="s">
        <v>14</v>
      </c>
      <c r="H64" s="282"/>
      <c r="I64" s="353" t="s">
        <v>117</v>
      </c>
      <c r="J64" s="354"/>
      <c r="K64" s="281"/>
      <c r="L64" s="282"/>
      <c r="M64" s="355"/>
      <c r="N64" s="244"/>
      <c r="O64" s="244"/>
      <c r="P64" s="244"/>
    </row>
    <row r="65" spans="1:16" ht="32.4" customHeight="1" thickBot="1">
      <c r="A65" s="262"/>
      <c r="B65" s="147" t="s">
        <v>15</v>
      </c>
      <c r="C65" s="278"/>
      <c r="D65" s="279"/>
      <c r="E65" s="279"/>
      <c r="F65" s="280"/>
      <c r="G65" s="281" t="s">
        <v>15</v>
      </c>
      <c r="H65" s="282"/>
      <c r="I65" s="281"/>
      <c r="J65" s="282"/>
      <c r="K65" s="281"/>
      <c r="L65" s="282"/>
      <c r="M65" s="356"/>
      <c r="N65" s="357"/>
      <c r="O65" s="357"/>
      <c r="P65" s="357"/>
    </row>
    <row r="66" spans="1:16" ht="25.8" thickBot="1">
      <c r="A66" s="262"/>
      <c r="B66" s="147" t="s">
        <v>40</v>
      </c>
      <c r="C66" s="289">
        <v>45939</v>
      </c>
      <c r="D66" s="279"/>
      <c r="E66" s="279"/>
      <c r="F66" s="280"/>
      <c r="G66" s="281" t="s">
        <v>40</v>
      </c>
      <c r="H66" s="282"/>
      <c r="I66" s="289">
        <v>45939</v>
      </c>
      <c r="J66" s="280"/>
      <c r="K66" s="281"/>
      <c r="L66" s="282"/>
      <c r="M66" s="356"/>
      <c r="N66" s="357"/>
      <c r="O66" s="357"/>
      <c r="P66" s="357"/>
    </row>
    <row r="67" spans="1:16" ht="28.2">
      <c r="A67" s="545" t="s">
        <v>115</v>
      </c>
      <c r="B67" s="546"/>
      <c r="C67" s="546"/>
      <c r="D67" s="546"/>
      <c r="E67" s="546"/>
      <c r="F67" s="546"/>
      <c r="G67" s="546"/>
      <c r="H67" s="546"/>
      <c r="I67" s="546"/>
      <c r="J67" s="546"/>
      <c r="K67" s="546"/>
      <c r="L67" s="546"/>
      <c r="M67" s="546"/>
      <c r="N67" s="546"/>
      <c r="O67" s="546"/>
      <c r="P67" s="546"/>
    </row>
    <row r="68" spans="1:16" ht="28.2">
      <c r="A68" s="547" t="s">
        <v>89</v>
      </c>
      <c r="B68" s="547"/>
      <c r="C68" s="547"/>
      <c r="D68" s="547"/>
      <c r="E68" s="546"/>
      <c r="F68" s="546"/>
      <c r="G68" s="546"/>
      <c r="H68" s="546"/>
      <c r="I68" s="546"/>
      <c r="J68" s="546"/>
      <c r="K68" s="546"/>
      <c r="L68" s="546"/>
      <c r="M68" s="546"/>
      <c r="N68" s="546"/>
      <c r="O68" s="546"/>
      <c r="P68" s="546"/>
    </row>
    <row r="69" spans="1:16" ht="28.2">
      <c r="A69" s="547"/>
      <c r="B69" s="547" t="s">
        <v>313</v>
      </c>
      <c r="C69" s="547"/>
      <c r="D69" s="547"/>
      <c r="E69" s="546"/>
      <c r="F69" s="546"/>
      <c r="G69" s="546"/>
      <c r="H69" s="546"/>
      <c r="I69" s="546"/>
      <c r="J69" s="546"/>
      <c r="K69" s="546"/>
      <c r="L69" s="546"/>
      <c r="M69" s="546"/>
      <c r="N69" s="546"/>
      <c r="O69" s="546"/>
      <c r="P69" s="546"/>
    </row>
    <row r="70" spans="1:16" ht="36" customHeight="1" thickBot="1">
      <c r="A70" s="548"/>
      <c r="B70" s="549"/>
      <c r="C70" s="549"/>
      <c r="D70" s="549"/>
      <c r="E70" s="548"/>
      <c r="F70" s="548"/>
      <c r="G70" s="548"/>
      <c r="H70" s="548"/>
      <c r="I70" s="550"/>
      <c r="J70" s="550"/>
      <c r="K70" s="548"/>
      <c r="L70" s="548"/>
      <c r="M70" s="550"/>
      <c r="N70" s="550"/>
      <c r="O70" s="551" t="s">
        <v>0</v>
      </c>
      <c r="P70" s="551"/>
    </row>
    <row r="71" spans="1:16" ht="27.6" customHeight="1" thickBot="1">
      <c r="A71" s="552"/>
      <c r="B71" s="553"/>
      <c r="C71" s="554"/>
      <c r="D71" s="554"/>
      <c r="E71" s="555"/>
      <c r="F71" s="555"/>
      <c r="G71" s="555"/>
      <c r="H71" s="555"/>
      <c r="I71" s="556"/>
      <c r="J71" s="556"/>
      <c r="K71" s="556"/>
      <c r="L71" s="556"/>
      <c r="M71" s="557"/>
      <c r="N71" s="557"/>
      <c r="O71" s="557"/>
      <c r="P71" s="558"/>
    </row>
    <row r="72" spans="1:16" ht="55.8" thickBot="1">
      <c r="A72" s="559" t="s">
        <v>93</v>
      </c>
      <c r="B72" s="558" t="s">
        <v>114</v>
      </c>
      <c r="C72" s="560"/>
      <c r="D72" s="553"/>
      <c r="E72" s="553"/>
      <c r="F72" s="553"/>
      <c r="G72" s="553"/>
      <c r="H72" s="553"/>
      <c r="I72" s="553"/>
      <c r="J72" s="553"/>
      <c r="K72" s="553"/>
      <c r="L72" s="561"/>
      <c r="M72" s="562" t="s">
        <v>90</v>
      </c>
      <c r="N72" s="563"/>
      <c r="O72" s="564">
        <v>2047001</v>
      </c>
      <c r="P72" s="565"/>
    </row>
    <row r="73" spans="1:16" ht="50.4" customHeight="1" thickBot="1">
      <c r="A73" s="559" t="s">
        <v>17</v>
      </c>
      <c r="B73" s="566" t="s">
        <v>116</v>
      </c>
      <c r="C73" s="567"/>
      <c r="D73" s="549"/>
      <c r="E73" s="549"/>
      <c r="F73" s="549"/>
      <c r="G73" s="549"/>
      <c r="H73" s="549"/>
      <c r="I73" s="549"/>
      <c r="J73" s="549"/>
      <c r="K73" s="549"/>
      <c r="L73" s="568"/>
      <c r="M73" s="562" t="s">
        <v>18</v>
      </c>
      <c r="N73" s="563"/>
      <c r="O73" s="569" t="s">
        <v>116</v>
      </c>
      <c r="P73" s="558"/>
    </row>
    <row r="74" spans="1:16" ht="27.6">
      <c r="A74" s="570" t="s">
        <v>19</v>
      </c>
      <c r="B74" s="571" t="s">
        <v>9</v>
      </c>
      <c r="C74" s="572">
        <v>-1</v>
      </c>
      <c r="D74" s="573"/>
      <c r="E74" s="572">
        <v>-2</v>
      </c>
      <c r="F74" s="573"/>
      <c r="G74" s="572">
        <v>-3</v>
      </c>
      <c r="H74" s="573"/>
      <c r="I74" s="572">
        <v>-4</v>
      </c>
      <c r="J74" s="573"/>
      <c r="K74" s="572">
        <v>-5</v>
      </c>
      <c r="L74" s="573"/>
      <c r="M74" s="572">
        <v>-6</v>
      </c>
      <c r="N74" s="573"/>
      <c r="O74" s="572" t="s">
        <v>4</v>
      </c>
      <c r="P74" s="573"/>
    </row>
    <row r="75" spans="1:16" ht="27.6">
      <c r="A75" s="570"/>
      <c r="B75" s="570"/>
      <c r="C75" s="574" t="s">
        <v>5</v>
      </c>
      <c r="D75" s="575"/>
      <c r="E75" s="574" t="s">
        <v>6</v>
      </c>
      <c r="F75" s="575"/>
      <c r="G75" s="574" t="s">
        <v>7</v>
      </c>
      <c r="H75" s="575"/>
      <c r="I75" s="574" t="s">
        <v>7</v>
      </c>
      <c r="J75" s="575"/>
      <c r="K75" s="574" t="s">
        <v>7</v>
      </c>
      <c r="L75" s="575"/>
      <c r="M75" s="574" t="s">
        <v>5</v>
      </c>
      <c r="N75" s="575"/>
      <c r="O75" s="574" t="s">
        <v>8</v>
      </c>
      <c r="P75" s="575"/>
    </row>
    <row r="76" spans="1:16" ht="28.8" customHeight="1" thickBot="1">
      <c r="A76" s="570"/>
      <c r="B76" s="570"/>
      <c r="C76" s="574" t="s">
        <v>20</v>
      </c>
      <c r="D76" s="575"/>
      <c r="E76" s="574" t="s">
        <v>150</v>
      </c>
      <c r="F76" s="575"/>
      <c r="G76" s="574" t="s">
        <v>151</v>
      </c>
      <c r="H76" s="575"/>
      <c r="I76" s="574" t="s">
        <v>152</v>
      </c>
      <c r="J76" s="575"/>
      <c r="K76" s="574" t="s">
        <v>314</v>
      </c>
      <c r="L76" s="575"/>
      <c r="M76" s="552" t="s">
        <v>309</v>
      </c>
      <c r="N76" s="576"/>
      <c r="O76" s="574"/>
      <c r="P76" s="575"/>
    </row>
    <row r="77" spans="1:16" ht="65.4" customHeight="1" thickBot="1">
      <c r="A77" s="559"/>
      <c r="B77" s="559"/>
      <c r="C77" s="552" t="s">
        <v>145</v>
      </c>
      <c r="D77" s="576"/>
      <c r="E77" s="552"/>
      <c r="F77" s="576"/>
      <c r="G77" s="552"/>
      <c r="H77" s="576"/>
      <c r="I77" s="552"/>
      <c r="J77" s="576"/>
      <c r="K77" s="552"/>
      <c r="L77" s="576"/>
      <c r="M77" s="577">
        <v>2025</v>
      </c>
      <c r="N77" s="578"/>
      <c r="O77" s="552"/>
      <c r="P77" s="576"/>
    </row>
    <row r="78" spans="1:16" ht="28.8" thickBot="1">
      <c r="A78" s="579">
        <v>600</v>
      </c>
      <c r="B78" s="580" t="s">
        <v>21</v>
      </c>
      <c r="C78" s="581">
        <v>0</v>
      </c>
      <c r="D78" s="558"/>
      <c r="E78" s="581">
        <v>0</v>
      </c>
      <c r="F78" s="558"/>
      <c r="G78" s="581">
        <v>0</v>
      </c>
      <c r="H78" s="558"/>
      <c r="I78" s="581">
        <v>0</v>
      </c>
      <c r="J78" s="558"/>
      <c r="K78" s="581">
        <v>0</v>
      </c>
      <c r="L78" s="558"/>
      <c r="M78" s="581">
        <v>0</v>
      </c>
      <c r="N78" s="558"/>
      <c r="O78" s="582">
        <f>K78-M78</f>
        <v>0</v>
      </c>
      <c r="P78" s="583"/>
    </row>
    <row r="79" spans="1:16" ht="28.8" thickBot="1">
      <c r="A79" s="579">
        <v>601</v>
      </c>
      <c r="B79" s="580" t="s">
        <v>22</v>
      </c>
      <c r="C79" s="581">
        <v>0</v>
      </c>
      <c r="D79" s="558"/>
      <c r="E79" s="581">
        <v>0</v>
      </c>
      <c r="F79" s="558"/>
      <c r="G79" s="581">
        <v>0</v>
      </c>
      <c r="H79" s="558"/>
      <c r="I79" s="581">
        <v>0</v>
      </c>
      <c r="J79" s="558"/>
      <c r="K79" s="581">
        <v>0</v>
      </c>
      <c r="L79" s="558"/>
      <c r="M79" s="581">
        <v>0</v>
      </c>
      <c r="N79" s="558"/>
      <c r="O79" s="582">
        <f t="shared" si="3" ref="O79:O84">K79-M79</f>
        <v>0</v>
      </c>
      <c r="P79" s="583"/>
    </row>
    <row r="80" spans="1:16" ht="57" thickBot="1">
      <c r="A80" s="579">
        <v>602</v>
      </c>
      <c r="B80" s="580" t="s">
        <v>23</v>
      </c>
      <c r="C80" s="581"/>
      <c r="D80" s="558"/>
      <c r="E80" s="581"/>
      <c r="F80" s="558"/>
      <c r="G80" s="581"/>
      <c r="H80" s="558"/>
      <c r="I80" s="581"/>
      <c r="J80" s="558"/>
      <c r="K80" s="581"/>
      <c r="L80" s="558"/>
      <c r="M80" s="581"/>
      <c r="N80" s="558"/>
      <c r="O80" s="582">
        <f t="shared" si="3"/>
        <v>0</v>
      </c>
      <c r="P80" s="583"/>
    </row>
    <row r="81" spans="1:16" ht="28.8" thickBot="1">
      <c r="A81" s="579">
        <v>603</v>
      </c>
      <c r="B81" s="580" t="s">
        <v>24</v>
      </c>
      <c r="C81" s="581">
        <v>0</v>
      </c>
      <c r="D81" s="558"/>
      <c r="E81" s="581">
        <v>0</v>
      </c>
      <c r="F81" s="558"/>
      <c r="G81" s="581">
        <v>0</v>
      </c>
      <c r="H81" s="558"/>
      <c r="I81" s="581">
        <v>0</v>
      </c>
      <c r="J81" s="558"/>
      <c r="K81" s="581">
        <v>0</v>
      </c>
      <c r="L81" s="558"/>
      <c r="M81" s="581">
        <v>0</v>
      </c>
      <c r="N81" s="558"/>
      <c r="O81" s="582">
        <f t="shared" si="3"/>
        <v>0</v>
      </c>
      <c r="P81" s="583"/>
    </row>
    <row r="82" spans="1:16" ht="81" customHeight="1" thickBot="1">
      <c r="A82" s="579">
        <v>604</v>
      </c>
      <c r="B82" s="580" t="s">
        <v>25</v>
      </c>
      <c r="C82" s="581">
        <v>0</v>
      </c>
      <c r="D82" s="558"/>
      <c r="E82" s="581">
        <v>0</v>
      </c>
      <c r="F82" s="558"/>
      <c r="G82" s="581">
        <v>0</v>
      </c>
      <c r="H82" s="558"/>
      <c r="I82" s="581">
        <v>0</v>
      </c>
      <c r="J82" s="558"/>
      <c r="K82" s="581">
        <v>0</v>
      </c>
      <c r="L82" s="558"/>
      <c r="M82" s="581">
        <v>0</v>
      </c>
      <c r="N82" s="558"/>
      <c r="O82" s="582">
        <f t="shared" si="3"/>
        <v>0</v>
      </c>
      <c r="P82" s="583"/>
    </row>
    <row r="83" spans="1:16" ht="60.6" customHeight="1" thickBot="1">
      <c r="A83" s="579">
        <v>605</v>
      </c>
      <c r="B83" s="580" t="s">
        <v>26</v>
      </c>
      <c r="C83" s="581">
        <v>0</v>
      </c>
      <c r="D83" s="558"/>
      <c r="E83" s="581">
        <v>0</v>
      </c>
      <c r="F83" s="558"/>
      <c r="G83" s="581">
        <v>0</v>
      </c>
      <c r="H83" s="558"/>
      <c r="I83" s="581">
        <v>0</v>
      </c>
      <c r="J83" s="558"/>
      <c r="K83" s="581">
        <v>0</v>
      </c>
      <c r="L83" s="558"/>
      <c r="M83" s="581">
        <v>0</v>
      </c>
      <c r="N83" s="558"/>
      <c r="O83" s="582">
        <f t="shared" si="3"/>
        <v>0</v>
      </c>
      <c r="P83" s="583"/>
    </row>
    <row r="84" spans="1:16" ht="79.8" customHeight="1" thickBot="1">
      <c r="A84" s="579">
        <v>606</v>
      </c>
      <c r="B84" s="580" t="s">
        <v>27</v>
      </c>
      <c r="C84" s="581">
        <v>0</v>
      </c>
      <c r="D84" s="558"/>
      <c r="E84" s="581">
        <v>0</v>
      </c>
      <c r="F84" s="558"/>
      <c r="G84" s="581">
        <v>0</v>
      </c>
      <c r="H84" s="558"/>
      <c r="I84" s="581">
        <v>0</v>
      </c>
      <c r="J84" s="558"/>
      <c r="K84" s="581">
        <v>0</v>
      </c>
      <c r="L84" s="558"/>
      <c r="M84" s="581">
        <v>0</v>
      </c>
      <c r="N84" s="558"/>
      <c r="O84" s="582">
        <f t="shared" si="3"/>
        <v>0</v>
      </c>
      <c r="P84" s="583"/>
    </row>
    <row r="85" spans="1:16" ht="55.8" thickBot="1">
      <c r="A85" s="584" t="s">
        <v>28</v>
      </c>
      <c r="B85" s="585" t="s">
        <v>29</v>
      </c>
      <c r="C85" s="586">
        <f>C78+C79+C80+C81+C82+C83+C84</f>
        <v>0</v>
      </c>
      <c r="D85" s="587"/>
      <c r="E85" s="586">
        <f>E78+E79+E80+E81+E82+E83+E84</f>
        <v>0</v>
      </c>
      <c r="F85" s="587"/>
      <c r="G85" s="586">
        <f>G78+G79+G80+G81+G82+G83+G84</f>
        <v>0</v>
      </c>
      <c r="H85" s="587"/>
      <c r="I85" s="586">
        <f>I78+I79+I80+I81+I82+I83+I84</f>
        <v>0</v>
      </c>
      <c r="J85" s="587"/>
      <c r="K85" s="586">
        <f>K78+K79+K80+K81+K82+K83+K84</f>
        <v>0</v>
      </c>
      <c r="L85" s="587"/>
      <c r="M85" s="586">
        <f>M78+M79+M80+M81+M82+M83+M84</f>
        <v>0</v>
      </c>
      <c r="N85" s="587"/>
      <c r="O85" s="588">
        <f>O78+O79+O80+O81+O82+O83+O84</f>
        <v>0</v>
      </c>
      <c r="P85" s="589"/>
    </row>
    <row r="86" spans="1:16" ht="52.8" customHeight="1" thickBot="1">
      <c r="A86" s="579">
        <v>230</v>
      </c>
      <c r="B86" s="580" t="s">
        <v>30</v>
      </c>
      <c r="C86" s="581">
        <v>0</v>
      </c>
      <c r="D86" s="558"/>
      <c r="E86" s="581">
        <v>0</v>
      </c>
      <c r="F86" s="558"/>
      <c r="G86" s="581">
        <v>0</v>
      </c>
      <c r="H86" s="558"/>
      <c r="I86" s="581">
        <v>0</v>
      </c>
      <c r="J86" s="558"/>
      <c r="K86" s="581">
        <v>0</v>
      </c>
      <c r="L86" s="558"/>
      <c r="M86" s="581">
        <v>0</v>
      </c>
      <c r="N86" s="558"/>
      <c r="O86" s="582">
        <f>K86-M86</f>
        <v>0</v>
      </c>
      <c r="P86" s="583"/>
    </row>
    <row r="87" spans="1:18" ht="28.8" thickBot="1">
      <c r="A87" s="579">
        <v>231</v>
      </c>
      <c r="B87" s="580" t="s">
        <v>31</v>
      </c>
      <c r="C87" s="581">
        <v>6543.68</v>
      </c>
      <c r="D87" s="558"/>
      <c r="E87" s="581">
        <v>49000</v>
      </c>
      <c r="F87" s="558"/>
      <c r="G87" s="581">
        <v>46000</v>
      </c>
      <c r="H87" s="558"/>
      <c r="I87" s="581">
        <v>94850</v>
      </c>
      <c r="J87" s="558"/>
      <c r="K87" s="581">
        <v>94850</v>
      </c>
      <c r="L87" s="558"/>
      <c r="M87" s="581">
        <v>42451.057999999997</v>
      </c>
      <c r="N87" s="558"/>
      <c r="O87" s="582">
        <f t="shared" si="4" ref="O87:O93">K87-M87</f>
        <v>52398.942000000003</v>
      </c>
      <c r="P87" s="583"/>
      <c r="R87" s="148"/>
    </row>
    <row r="88" spans="1:16" ht="28.8" thickBot="1">
      <c r="A88" s="579">
        <v>232</v>
      </c>
      <c r="B88" s="580" t="s">
        <v>32</v>
      </c>
      <c r="C88" s="581">
        <v>0</v>
      </c>
      <c r="D88" s="558"/>
      <c r="E88" s="581">
        <v>0</v>
      </c>
      <c r="F88" s="558"/>
      <c r="G88" s="581">
        <v>0</v>
      </c>
      <c r="H88" s="558"/>
      <c r="I88" s="581">
        <v>0</v>
      </c>
      <c r="J88" s="558"/>
      <c r="K88" s="581">
        <v>0</v>
      </c>
      <c r="L88" s="558"/>
      <c r="M88" s="581">
        <v>0</v>
      </c>
      <c r="N88" s="558"/>
      <c r="O88" s="582">
        <f t="shared" si="4"/>
        <v>0</v>
      </c>
      <c r="P88" s="583"/>
    </row>
    <row r="89" spans="1:16" ht="91.2" customHeight="1" thickBot="1">
      <c r="A89" s="590" t="s">
        <v>33</v>
      </c>
      <c r="B89" s="591" t="s">
        <v>34</v>
      </c>
      <c r="C89" s="592">
        <f>C86+C87+C88</f>
        <v>6543.6800000000003</v>
      </c>
      <c r="D89" s="593"/>
      <c r="E89" s="592">
        <f>E86+E87+E88</f>
        <v>49000</v>
      </c>
      <c r="F89" s="593"/>
      <c r="G89" s="592">
        <f>G86+G87+G88</f>
        <v>46000</v>
      </c>
      <c r="H89" s="593"/>
      <c r="I89" s="592">
        <f>I86+I87+I88</f>
        <v>94850</v>
      </c>
      <c r="J89" s="593"/>
      <c r="K89" s="592">
        <f>K86+K87+K88</f>
        <v>94850</v>
      </c>
      <c r="L89" s="593"/>
      <c r="M89" s="592">
        <f>M86+M87+M88</f>
        <v>42451.057999999997</v>
      </c>
      <c r="N89" s="593"/>
      <c r="O89" s="582">
        <f t="shared" si="4"/>
        <v>52398.942000000003</v>
      </c>
      <c r="P89" s="583"/>
    </row>
    <row r="90" spans="1:16" ht="27.6" customHeight="1" thickBot="1">
      <c r="A90" s="579">
        <v>230</v>
      </c>
      <c r="B90" s="580" t="s">
        <v>30</v>
      </c>
      <c r="C90" s="581">
        <v>0</v>
      </c>
      <c r="D90" s="558"/>
      <c r="E90" s="581">
        <v>0</v>
      </c>
      <c r="F90" s="558"/>
      <c r="G90" s="581">
        <v>0</v>
      </c>
      <c r="H90" s="558"/>
      <c r="I90" s="581">
        <v>0</v>
      </c>
      <c r="J90" s="558"/>
      <c r="K90" s="581">
        <v>0</v>
      </c>
      <c r="L90" s="558"/>
      <c r="M90" s="581">
        <v>0</v>
      </c>
      <c r="N90" s="558"/>
      <c r="O90" s="581">
        <f t="shared" si="4"/>
        <v>0</v>
      </c>
      <c r="P90" s="558"/>
    </row>
    <row r="91" spans="1:16" ht="28.8" thickBot="1">
      <c r="A91" s="579">
        <v>231</v>
      </c>
      <c r="B91" s="580" t="s">
        <v>31</v>
      </c>
      <c r="C91" s="581">
        <v>0</v>
      </c>
      <c r="D91" s="558"/>
      <c r="E91" s="581">
        <v>0</v>
      </c>
      <c r="F91" s="558"/>
      <c r="G91" s="581">
        <v>0</v>
      </c>
      <c r="H91" s="558"/>
      <c r="I91" s="581">
        <v>0</v>
      </c>
      <c r="J91" s="558"/>
      <c r="K91" s="581">
        <v>0</v>
      </c>
      <c r="L91" s="558"/>
      <c r="M91" s="581">
        <v>0</v>
      </c>
      <c r="N91" s="558"/>
      <c r="O91" s="581">
        <f t="shared" si="4"/>
        <v>0</v>
      </c>
      <c r="P91" s="558"/>
    </row>
    <row r="92" spans="1:16" ht="28.8" thickBot="1">
      <c r="A92" s="579">
        <v>232</v>
      </c>
      <c r="B92" s="580" t="s">
        <v>32</v>
      </c>
      <c r="C92" s="581">
        <v>0</v>
      </c>
      <c r="D92" s="558"/>
      <c r="E92" s="581">
        <v>0</v>
      </c>
      <c r="F92" s="558"/>
      <c r="G92" s="581">
        <v>0</v>
      </c>
      <c r="H92" s="558"/>
      <c r="I92" s="581">
        <v>0</v>
      </c>
      <c r="J92" s="558"/>
      <c r="K92" s="581">
        <v>0</v>
      </c>
      <c r="L92" s="558"/>
      <c r="M92" s="581">
        <v>0</v>
      </c>
      <c r="N92" s="558"/>
      <c r="O92" s="581">
        <f t="shared" si="4"/>
        <v>0</v>
      </c>
      <c r="P92" s="558"/>
    </row>
    <row r="93" spans="1:16" ht="70.2" customHeight="1" thickBot="1">
      <c r="A93" s="590" t="s">
        <v>33</v>
      </c>
      <c r="B93" s="591" t="s">
        <v>35</v>
      </c>
      <c r="C93" s="592">
        <f>C90+C91+C92</f>
        <v>0</v>
      </c>
      <c r="D93" s="593"/>
      <c r="E93" s="592">
        <f>E90+E91+E92</f>
        <v>0</v>
      </c>
      <c r="F93" s="593"/>
      <c r="G93" s="592">
        <f>G90+G91+G92</f>
        <v>0</v>
      </c>
      <c r="H93" s="593"/>
      <c r="I93" s="592">
        <f>I90+I91+I92</f>
        <v>0</v>
      </c>
      <c r="J93" s="593"/>
      <c r="K93" s="592">
        <f>K90+K91+K92</f>
        <v>0</v>
      </c>
      <c r="L93" s="593"/>
      <c r="M93" s="592">
        <f>M90+M91+M92</f>
        <v>0</v>
      </c>
      <c r="N93" s="593"/>
      <c r="O93" s="581">
        <f t="shared" si="4"/>
        <v>0</v>
      </c>
      <c r="P93" s="558"/>
    </row>
    <row r="94" spans="1:16" ht="28.2" thickBot="1">
      <c r="A94" s="584" t="s">
        <v>36</v>
      </c>
      <c r="B94" s="551" t="s">
        <v>37</v>
      </c>
      <c r="C94" s="594">
        <f>C89+C93</f>
        <v>6543.6800000000003</v>
      </c>
      <c r="D94" s="595"/>
      <c r="E94" s="594">
        <f>E89+E93</f>
        <v>49000</v>
      </c>
      <c r="F94" s="595"/>
      <c r="G94" s="594">
        <f>G89+G93</f>
        <v>46000</v>
      </c>
      <c r="H94" s="595"/>
      <c r="I94" s="594">
        <f>I89+I93</f>
        <v>94850</v>
      </c>
      <c r="J94" s="595"/>
      <c r="K94" s="594">
        <f>K89+K93</f>
        <v>94850</v>
      </c>
      <c r="L94" s="595"/>
      <c r="M94" s="594">
        <f>M89+M93</f>
        <v>42451.057999999997</v>
      </c>
      <c r="N94" s="595"/>
      <c r="O94" s="594">
        <f>O89+O93</f>
        <v>52398.942000000003</v>
      </c>
      <c r="P94" s="595"/>
    </row>
    <row r="95" spans="1:16" ht="28.2" thickBot="1">
      <c r="A95" s="594" t="s">
        <v>92</v>
      </c>
      <c r="B95" s="596"/>
      <c r="C95" s="594">
        <f>C93+C94+C85</f>
        <v>6543.6800000000003</v>
      </c>
      <c r="D95" s="595"/>
      <c r="E95" s="594">
        <f>E93+E94+E85</f>
        <v>49000</v>
      </c>
      <c r="F95" s="595"/>
      <c r="G95" s="594">
        <f>G93+G94+G85</f>
        <v>46000</v>
      </c>
      <c r="H95" s="595"/>
      <c r="I95" s="594">
        <f>I93+I94+I85</f>
        <v>94850</v>
      </c>
      <c r="J95" s="595"/>
      <c r="K95" s="594">
        <f>K93+K94+K85</f>
        <v>94850</v>
      </c>
      <c r="L95" s="595"/>
      <c r="M95" s="594">
        <f>M93+M94+M85</f>
        <v>42451.057999999997</v>
      </c>
      <c r="N95" s="595"/>
      <c r="O95" s="594">
        <f>O93+O94+O85</f>
        <v>52398.942000000003</v>
      </c>
      <c r="P95" s="595"/>
    </row>
    <row r="96" spans="1:16" ht="130.8" customHeight="1" thickBot="1">
      <c r="A96" s="559" t="s">
        <v>38</v>
      </c>
      <c r="B96" s="597" t="s">
        <v>117</v>
      </c>
      <c r="C96" s="598" t="s">
        <v>39</v>
      </c>
      <c r="D96" s="599"/>
      <c r="E96" s="599"/>
      <c r="F96" s="600"/>
      <c r="G96" s="601" t="s">
        <v>14</v>
      </c>
      <c r="H96" s="602"/>
      <c r="I96" s="603" t="s">
        <v>117</v>
      </c>
      <c r="J96" s="604"/>
      <c r="K96" s="601"/>
      <c r="L96" s="602"/>
      <c r="M96" s="605"/>
      <c r="N96" s="556"/>
      <c r="O96" s="556"/>
      <c r="P96" s="556"/>
    </row>
    <row r="97" spans="1:16" ht="40.2" customHeight="1" thickBot="1">
      <c r="A97" s="559"/>
      <c r="B97" s="606" t="s">
        <v>15</v>
      </c>
      <c r="C97" s="598"/>
      <c r="D97" s="599"/>
      <c r="E97" s="599"/>
      <c r="F97" s="600"/>
      <c r="G97" s="601" t="s">
        <v>15</v>
      </c>
      <c r="H97" s="602"/>
      <c r="I97" s="601"/>
      <c r="J97" s="602"/>
      <c r="K97" s="601"/>
      <c r="L97" s="602"/>
      <c r="M97" s="607"/>
      <c r="N97" s="608"/>
      <c r="O97" s="608"/>
      <c r="P97" s="608"/>
    </row>
    <row r="98" spans="1:16" ht="48.6" customHeight="1" thickBot="1">
      <c r="A98" s="559"/>
      <c r="B98" s="606" t="s">
        <v>40</v>
      </c>
      <c r="C98" s="609">
        <v>45939</v>
      </c>
      <c r="D98" s="599"/>
      <c r="E98" s="599"/>
      <c r="F98" s="600"/>
      <c r="G98" s="601" t="s">
        <v>40</v>
      </c>
      <c r="H98" s="602"/>
      <c r="I98" s="609">
        <v>45939</v>
      </c>
      <c r="J98" s="600"/>
      <c r="K98" s="601"/>
      <c r="L98" s="602"/>
      <c r="M98" s="607"/>
      <c r="N98" s="608"/>
      <c r="O98" s="608"/>
      <c r="P98" s="608"/>
    </row>
    <row r="99" spans="1:1" ht="25.2">
      <c r="A99" s="126"/>
    </row>
    <row r="100" spans="1:4" ht="25.2">
      <c r="A100" s="128"/>
      <c r="B100" s="128"/>
      <c r="C100" s="128"/>
      <c r="D100" s="128"/>
    </row>
    <row r="101" spans="1:4" ht="25.2">
      <c r="A101" s="128"/>
      <c r="B101" s="128"/>
      <c r="C101" s="128"/>
      <c r="D101" s="128"/>
    </row>
  </sheetData>
  <sheetProtection/>
  <mergeCells count="606">
    <mergeCell ref="C25:D25"/>
    <mergeCell ref="E25:F25"/>
    <mergeCell ref="G25:H25"/>
    <mergeCell ref="I25:J25"/>
    <mergeCell ref="K25:L25"/>
    <mergeCell ref="M25:N25"/>
    <mergeCell ref="O25:P25"/>
    <mergeCell ref="C98:F98"/>
    <mergeCell ref="G98:H98"/>
    <mergeCell ref="I98:J98"/>
    <mergeCell ref="K98:L98"/>
    <mergeCell ref="M98:N98"/>
    <mergeCell ref="O98:P98"/>
    <mergeCell ref="C97:F97"/>
    <mergeCell ref="G97:H97"/>
    <mergeCell ref="I97:J97"/>
    <mergeCell ref="K97:L97"/>
    <mergeCell ref="M97:N97"/>
    <mergeCell ref="O97:P97"/>
    <mergeCell ref="M95:N95"/>
    <mergeCell ref="O95:P95"/>
    <mergeCell ref="C94:D94"/>
    <mergeCell ref="C96:F96"/>
    <mergeCell ref="G96:H96"/>
    <mergeCell ref="I96:J96"/>
    <mergeCell ref="K96:L96"/>
    <mergeCell ref="M96:N96"/>
    <mergeCell ref="O96:P96"/>
    <mergeCell ref="E94:F94"/>
    <mergeCell ref="A95:B95"/>
    <mergeCell ref="C95:D95"/>
    <mergeCell ref="E95:F95"/>
    <mergeCell ref="G95:H95"/>
    <mergeCell ref="I95:J95"/>
    <mergeCell ref="K95:L95"/>
    <mergeCell ref="G94:H94"/>
    <mergeCell ref="I94:J94"/>
    <mergeCell ref="K94:L94"/>
    <mergeCell ref="M94:N94"/>
    <mergeCell ref="O92:P92"/>
    <mergeCell ref="O93:P93"/>
    <mergeCell ref="O94:P94"/>
    <mergeCell ref="C93:D93"/>
    <mergeCell ref="E93:F93"/>
    <mergeCell ref="G93:H93"/>
    <mergeCell ref="I93:J93"/>
    <mergeCell ref="K93:L93"/>
    <mergeCell ref="M93:N93"/>
    <mergeCell ref="C92:D92"/>
    <mergeCell ref="E92:F92"/>
    <mergeCell ref="G92:H92"/>
    <mergeCell ref="I92:J92"/>
    <mergeCell ref="K92:L92"/>
    <mergeCell ref="M92:N92"/>
    <mergeCell ref="O90:P90"/>
    <mergeCell ref="C91:D91"/>
    <mergeCell ref="E91:F91"/>
    <mergeCell ref="G91:H91"/>
    <mergeCell ref="I91:J91"/>
    <mergeCell ref="K91:L91"/>
    <mergeCell ref="M91:N91"/>
    <mergeCell ref="O91:P91"/>
    <mergeCell ref="C90:D90"/>
    <mergeCell ref="E90:F90"/>
    <mergeCell ref="G90:H90"/>
    <mergeCell ref="I90:J90"/>
    <mergeCell ref="K90:L90"/>
    <mergeCell ref="M90:N90"/>
    <mergeCell ref="O88:P88"/>
    <mergeCell ref="C89:D89"/>
    <mergeCell ref="E89:F89"/>
    <mergeCell ref="G89:H89"/>
    <mergeCell ref="I89:J89"/>
    <mergeCell ref="K89:L89"/>
    <mergeCell ref="M89:N89"/>
    <mergeCell ref="O89:P89"/>
    <mergeCell ref="C88:D88"/>
    <mergeCell ref="E88:F88"/>
    <mergeCell ref="G88:H88"/>
    <mergeCell ref="I88:J88"/>
    <mergeCell ref="K88:L88"/>
    <mergeCell ref="M88:N88"/>
    <mergeCell ref="O86:P86"/>
    <mergeCell ref="C87:D87"/>
    <mergeCell ref="E87:F87"/>
    <mergeCell ref="G87:H87"/>
    <mergeCell ref="I87:J87"/>
    <mergeCell ref="K87:L87"/>
    <mergeCell ref="M87:N87"/>
    <mergeCell ref="O87:P87"/>
    <mergeCell ref="C86:D86"/>
    <mergeCell ref="E86:F86"/>
    <mergeCell ref="G86:H86"/>
    <mergeCell ref="I86:J86"/>
    <mergeCell ref="K86:L86"/>
    <mergeCell ref="M86:N86"/>
    <mergeCell ref="O84:P84"/>
    <mergeCell ref="C85:D85"/>
    <mergeCell ref="E85:F85"/>
    <mergeCell ref="G85:H85"/>
    <mergeCell ref="I85:J85"/>
    <mergeCell ref="K85:L85"/>
    <mergeCell ref="M85:N85"/>
    <mergeCell ref="O85:P85"/>
    <mergeCell ref="C84:D84"/>
    <mergeCell ref="E84:F84"/>
    <mergeCell ref="G84:H84"/>
    <mergeCell ref="I84:J84"/>
    <mergeCell ref="K84:L84"/>
    <mergeCell ref="M84:N84"/>
    <mergeCell ref="O82:P82"/>
    <mergeCell ref="C83:D83"/>
    <mergeCell ref="E83:F83"/>
    <mergeCell ref="G83:H83"/>
    <mergeCell ref="I83:J83"/>
    <mergeCell ref="K83:L83"/>
    <mergeCell ref="M83:N83"/>
    <mergeCell ref="O83:P83"/>
    <mergeCell ref="C82:D82"/>
    <mergeCell ref="E82:F82"/>
    <mergeCell ref="G82:H82"/>
    <mergeCell ref="I82:J82"/>
    <mergeCell ref="K82:L82"/>
    <mergeCell ref="M82:N82"/>
    <mergeCell ref="O80:P80"/>
    <mergeCell ref="C81:D81"/>
    <mergeCell ref="E81:F81"/>
    <mergeCell ref="G81:H81"/>
    <mergeCell ref="I81:J81"/>
    <mergeCell ref="K81:L81"/>
    <mergeCell ref="M81:N81"/>
    <mergeCell ref="O81:P81"/>
    <mergeCell ref="C80:D80"/>
    <mergeCell ref="E80:F80"/>
    <mergeCell ref="G80:H80"/>
    <mergeCell ref="I80:J80"/>
    <mergeCell ref="K80:L80"/>
    <mergeCell ref="M80:N80"/>
    <mergeCell ref="O78:P78"/>
    <mergeCell ref="C79:D79"/>
    <mergeCell ref="E79:F79"/>
    <mergeCell ref="G79:H79"/>
    <mergeCell ref="I79:J79"/>
    <mergeCell ref="K79:L79"/>
    <mergeCell ref="M79:N79"/>
    <mergeCell ref="O79:P79"/>
    <mergeCell ref="M76:N76"/>
    <mergeCell ref="O76:P77"/>
    <mergeCell ref="C77:D77"/>
    <mergeCell ref="M77:N77"/>
    <mergeCell ref="C78:D78"/>
    <mergeCell ref="E78:F78"/>
    <mergeCell ref="G78:H78"/>
    <mergeCell ref="I78:J78"/>
    <mergeCell ref="K78:L78"/>
    <mergeCell ref="M78:N78"/>
    <mergeCell ref="A76:A77"/>
    <mergeCell ref="C76:D76"/>
    <mergeCell ref="E76:F77"/>
    <mergeCell ref="G76:H77"/>
    <mergeCell ref="I76:J77"/>
    <mergeCell ref="K76:L77"/>
    <mergeCell ref="B74:B77"/>
    <mergeCell ref="E74:F74"/>
    <mergeCell ref="G74:H74"/>
    <mergeCell ref="I74:J74"/>
    <mergeCell ref="M74:N74"/>
    <mergeCell ref="O74:P74"/>
    <mergeCell ref="C75:D75"/>
    <mergeCell ref="E75:F75"/>
    <mergeCell ref="G75:H75"/>
    <mergeCell ref="I75:J75"/>
    <mergeCell ref="K75:L75"/>
    <mergeCell ref="M75:N75"/>
    <mergeCell ref="O75:P75"/>
    <mergeCell ref="C74:D74"/>
    <mergeCell ref="K74:L74"/>
    <mergeCell ref="O72:P72"/>
    <mergeCell ref="C73:D73"/>
    <mergeCell ref="E73:F73"/>
    <mergeCell ref="G73:H73"/>
    <mergeCell ref="I73:J73"/>
    <mergeCell ref="K73:L73"/>
    <mergeCell ref="M73:N73"/>
    <mergeCell ref="O73:P73"/>
    <mergeCell ref="C72:D72"/>
    <mergeCell ref="E72:F72"/>
    <mergeCell ref="G72:H72"/>
    <mergeCell ref="I72:J72"/>
    <mergeCell ref="K72:L72"/>
    <mergeCell ref="M72:N72"/>
    <mergeCell ref="O70:P70"/>
    <mergeCell ref="O71:P71"/>
    <mergeCell ref="C71:D71"/>
    <mergeCell ref="E71:F71"/>
    <mergeCell ref="G71:H71"/>
    <mergeCell ref="I71:J71"/>
    <mergeCell ref="K71:L71"/>
    <mergeCell ref="M71:N71"/>
    <mergeCell ref="I19:J19"/>
    <mergeCell ref="O19:P19"/>
    <mergeCell ref="M19:N19"/>
    <mergeCell ref="C70:D70"/>
    <mergeCell ref="E70:F70"/>
    <mergeCell ref="G70:H70"/>
    <mergeCell ref="I70:J70"/>
    <mergeCell ref="K70:L70"/>
    <mergeCell ref="M70:N70"/>
    <mergeCell ref="C66:F66"/>
    <mergeCell ref="G66:H66"/>
    <mergeCell ref="I66:J66"/>
    <mergeCell ref="K66:L66"/>
    <mergeCell ref="M66:N66"/>
    <mergeCell ref="O66:P66"/>
    <mergeCell ref="C65:F65"/>
    <mergeCell ref="G65:H65"/>
    <mergeCell ref="I65:J65"/>
    <mergeCell ref="K65:L65"/>
    <mergeCell ref="M65:N65"/>
    <mergeCell ref="O65:P65"/>
    <mergeCell ref="M63:N63"/>
    <mergeCell ref="O63:P63"/>
    <mergeCell ref="C62:D62"/>
    <mergeCell ref="C64:F64"/>
    <mergeCell ref="G64:H64"/>
    <mergeCell ref="I64:J64"/>
    <mergeCell ref="K64:L64"/>
    <mergeCell ref="M64:N64"/>
    <mergeCell ref="O64:P64"/>
    <mergeCell ref="E62:F62"/>
    <mergeCell ref="A63:B63"/>
    <mergeCell ref="C63:D63"/>
    <mergeCell ref="E63:F63"/>
    <mergeCell ref="G63:H63"/>
    <mergeCell ref="I63:J63"/>
    <mergeCell ref="K63:L63"/>
    <mergeCell ref="G62:H62"/>
    <mergeCell ref="I62:J62"/>
    <mergeCell ref="K62:L62"/>
    <mergeCell ref="M62:N62"/>
    <mergeCell ref="O60:P60"/>
    <mergeCell ref="O61:P61"/>
    <mergeCell ref="O62:P62"/>
    <mergeCell ref="C61:D61"/>
    <mergeCell ref="E61:F61"/>
    <mergeCell ref="G61:H61"/>
    <mergeCell ref="I61:J61"/>
    <mergeCell ref="K61:L61"/>
    <mergeCell ref="M61:N61"/>
    <mergeCell ref="C60:D60"/>
    <mergeCell ref="E60:F60"/>
    <mergeCell ref="G60:H60"/>
    <mergeCell ref="I60:J60"/>
    <mergeCell ref="K60:L60"/>
    <mergeCell ref="M60:N60"/>
    <mergeCell ref="O58:P58"/>
    <mergeCell ref="C59:D59"/>
    <mergeCell ref="E59:F59"/>
    <mergeCell ref="G59:H59"/>
    <mergeCell ref="I59:J59"/>
    <mergeCell ref="K59:L59"/>
    <mergeCell ref="M59:N59"/>
    <mergeCell ref="O59:P59"/>
    <mergeCell ref="C58:D58"/>
    <mergeCell ref="E58:F58"/>
    <mergeCell ref="G58:H58"/>
    <mergeCell ref="I58:J58"/>
    <mergeCell ref="K58:L58"/>
    <mergeCell ref="M58:N58"/>
    <mergeCell ref="O56:P56"/>
    <mergeCell ref="C57:D57"/>
    <mergeCell ref="E57:F57"/>
    <mergeCell ref="G57:H57"/>
    <mergeCell ref="I57:J57"/>
    <mergeCell ref="K57:L57"/>
    <mergeCell ref="M57:N57"/>
    <mergeCell ref="O57:P57"/>
    <mergeCell ref="C56:D56"/>
    <mergeCell ref="E56:F56"/>
    <mergeCell ref="G56:H56"/>
    <mergeCell ref="I56:J56"/>
    <mergeCell ref="K56:L56"/>
    <mergeCell ref="M56:N56"/>
    <mergeCell ref="O54:P54"/>
    <mergeCell ref="C55:D55"/>
    <mergeCell ref="E55:F55"/>
    <mergeCell ref="G55:H55"/>
    <mergeCell ref="I55:J55"/>
    <mergeCell ref="K55:L55"/>
    <mergeCell ref="M55:N55"/>
    <mergeCell ref="O55:P55"/>
    <mergeCell ref="C54:D54"/>
    <mergeCell ref="E54:F54"/>
    <mergeCell ref="G54:H54"/>
    <mergeCell ref="I54:J54"/>
    <mergeCell ref="K54:L54"/>
    <mergeCell ref="M54:N54"/>
    <mergeCell ref="O52:P52"/>
    <mergeCell ref="C53:D53"/>
    <mergeCell ref="E53:F53"/>
    <mergeCell ref="G53:H53"/>
    <mergeCell ref="I53:J53"/>
    <mergeCell ref="K53:L53"/>
    <mergeCell ref="M53:N53"/>
    <mergeCell ref="O53:P53"/>
    <mergeCell ref="C52:D52"/>
    <mergeCell ref="E52:F52"/>
    <mergeCell ref="G52:H52"/>
    <mergeCell ref="I52:J52"/>
    <mergeCell ref="K52:L52"/>
    <mergeCell ref="M52:N52"/>
    <mergeCell ref="O50:P50"/>
    <mergeCell ref="C51:D51"/>
    <mergeCell ref="E51:F51"/>
    <mergeCell ref="G51:H51"/>
    <mergeCell ref="I51:J51"/>
    <mergeCell ref="K51:L51"/>
    <mergeCell ref="M51:N51"/>
    <mergeCell ref="O51:P51"/>
    <mergeCell ref="C50:D50"/>
    <mergeCell ref="E50:F50"/>
    <mergeCell ref="G50:H50"/>
    <mergeCell ref="I50:J50"/>
    <mergeCell ref="K50:L50"/>
    <mergeCell ref="M50:N50"/>
    <mergeCell ref="O48:P48"/>
    <mergeCell ref="C49:D49"/>
    <mergeCell ref="E49:F49"/>
    <mergeCell ref="G49:H49"/>
    <mergeCell ref="I49:J49"/>
    <mergeCell ref="K49:L49"/>
    <mergeCell ref="M49:N49"/>
    <mergeCell ref="O49:P49"/>
    <mergeCell ref="C48:D48"/>
    <mergeCell ref="E48:F48"/>
    <mergeCell ref="G48:H48"/>
    <mergeCell ref="I48:J48"/>
    <mergeCell ref="K48:L48"/>
    <mergeCell ref="M48:N48"/>
    <mergeCell ref="O46:P46"/>
    <mergeCell ref="C47:D47"/>
    <mergeCell ref="E47:F47"/>
    <mergeCell ref="G47:H47"/>
    <mergeCell ref="I47:J47"/>
    <mergeCell ref="K47:L47"/>
    <mergeCell ref="M47:N47"/>
    <mergeCell ref="O47:P47"/>
    <mergeCell ref="M44:N44"/>
    <mergeCell ref="O44:P45"/>
    <mergeCell ref="C45:D45"/>
    <mergeCell ref="M45:N45"/>
    <mergeCell ref="C46:D46"/>
    <mergeCell ref="E46:F46"/>
    <mergeCell ref="G46:H46"/>
    <mergeCell ref="I46:J46"/>
    <mergeCell ref="K46:L46"/>
    <mergeCell ref="M46:N46"/>
    <mergeCell ref="A44:A45"/>
    <mergeCell ref="C44:D44"/>
    <mergeCell ref="E44:F45"/>
    <mergeCell ref="G44:H45"/>
    <mergeCell ref="I44:J45"/>
    <mergeCell ref="K44:L45"/>
    <mergeCell ref="B42:B45"/>
    <mergeCell ref="E42:F42"/>
    <mergeCell ref="G42:H42"/>
    <mergeCell ref="I42:J42"/>
    <mergeCell ref="M42:N42"/>
    <mergeCell ref="O42:P42"/>
    <mergeCell ref="C43:D43"/>
    <mergeCell ref="E43:F43"/>
    <mergeCell ref="G43:H43"/>
    <mergeCell ref="I43:J43"/>
    <mergeCell ref="K43:L43"/>
    <mergeCell ref="M43:N43"/>
    <mergeCell ref="O43:P43"/>
    <mergeCell ref="C42:D42"/>
    <mergeCell ref="K42:L42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O38:P38"/>
    <mergeCell ref="O39:P39"/>
    <mergeCell ref="C39:D39"/>
    <mergeCell ref="E39:F39"/>
    <mergeCell ref="G39:H39"/>
    <mergeCell ref="I39:J39"/>
    <mergeCell ref="K39:L39"/>
    <mergeCell ref="M39:N39"/>
    <mergeCell ref="C38:D38"/>
    <mergeCell ref="E38:F38"/>
    <mergeCell ref="G38:H38"/>
    <mergeCell ref="I38:J38"/>
    <mergeCell ref="K38:L38"/>
    <mergeCell ref="M38:N38"/>
    <mergeCell ref="C34:F34"/>
    <mergeCell ref="G34:H34"/>
    <mergeCell ref="I34:J34"/>
    <mergeCell ref="K34:L34"/>
    <mergeCell ref="M34:N34"/>
    <mergeCell ref="O34:P34"/>
    <mergeCell ref="C33:F33"/>
    <mergeCell ref="G33:H33"/>
    <mergeCell ref="I33:J33"/>
    <mergeCell ref="K33:L33"/>
    <mergeCell ref="M33:N33"/>
    <mergeCell ref="O33:P33"/>
    <mergeCell ref="M31:N31"/>
    <mergeCell ref="O31:P31"/>
    <mergeCell ref="C30:D30"/>
    <mergeCell ref="C32:F32"/>
    <mergeCell ref="G32:H32"/>
    <mergeCell ref="I32:J32"/>
    <mergeCell ref="K32:L32"/>
    <mergeCell ref="M32:N32"/>
    <mergeCell ref="O32:P32"/>
    <mergeCell ref="E30:F30"/>
    <mergeCell ref="A31:B31"/>
    <mergeCell ref="C31:D31"/>
    <mergeCell ref="E31:F31"/>
    <mergeCell ref="G31:H31"/>
    <mergeCell ref="I31:J31"/>
    <mergeCell ref="K31:L31"/>
    <mergeCell ref="G30:H30"/>
    <mergeCell ref="I30:J30"/>
    <mergeCell ref="K30:L30"/>
    <mergeCell ref="M30:N30"/>
    <mergeCell ref="O28:P28"/>
    <mergeCell ref="O29:P29"/>
    <mergeCell ref="O30:P30"/>
    <mergeCell ref="C29:D29"/>
    <mergeCell ref="E29:F29"/>
    <mergeCell ref="G29:H29"/>
    <mergeCell ref="I29:J29"/>
    <mergeCell ref="K29:L29"/>
    <mergeCell ref="M29:N29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3:P23"/>
    <mergeCell ref="C24:D24"/>
    <mergeCell ref="E24:F24"/>
    <mergeCell ref="G24:H24"/>
    <mergeCell ref="I24:J24"/>
    <mergeCell ref="K24:L24"/>
    <mergeCell ref="M24:N24"/>
    <mergeCell ref="O24:P24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E19:F19"/>
    <mergeCell ref="G19:H19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E8:F8"/>
    <mergeCell ref="G8:H8"/>
    <mergeCell ref="I8:J8"/>
    <mergeCell ref="M10:N10"/>
    <mergeCell ref="O10:P11"/>
    <mergeCell ref="C11:D11"/>
    <mergeCell ref="M11:N11"/>
    <mergeCell ref="M9:N9"/>
    <mergeCell ref="O9:P9"/>
    <mergeCell ref="C8:D8"/>
    <mergeCell ref="A10:A11"/>
    <mergeCell ref="C10:D10"/>
    <mergeCell ref="E10:F11"/>
    <mergeCell ref="G10:H11"/>
    <mergeCell ref="I10:J11"/>
    <mergeCell ref="K10:L11"/>
    <mergeCell ref="B8:B11"/>
    <mergeCell ref="M7:N7"/>
    <mergeCell ref="O7:P7"/>
    <mergeCell ref="C6:D6"/>
    <mergeCell ref="M8:N8"/>
    <mergeCell ref="O8:P8"/>
    <mergeCell ref="C9:D9"/>
    <mergeCell ref="E9:F9"/>
    <mergeCell ref="G9:H9"/>
    <mergeCell ref="I9:J9"/>
    <mergeCell ref="K9:L9"/>
    <mergeCell ref="M6:N6"/>
    <mergeCell ref="O4:P4"/>
    <mergeCell ref="O5:P5"/>
    <mergeCell ref="K8:L8"/>
    <mergeCell ref="O6:P6"/>
    <mergeCell ref="C7:D7"/>
    <mergeCell ref="E7:F7"/>
    <mergeCell ref="G7:H7"/>
    <mergeCell ref="I7:J7"/>
    <mergeCell ref="K7:L7"/>
    <mergeCell ref="M4:N4"/>
    <mergeCell ref="C5:D5"/>
    <mergeCell ref="E5:F5"/>
    <mergeCell ref="G5:H5"/>
    <mergeCell ref="I5:J5"/>
    <mergeCell ref="K5:L5"/>
    <mergeCell ref="M5:N5"/>
    <mergeCell ref="C4:D4"/>
    <mergeCell ref="E4:F4"/>
    <mergeCell ref="G4:H4"/>
    <mergeCell ref="I4:J4"/>
    <mergeCell ref="K4:L4"/>
    <mergeCell ref="E6:F6"/>
    <mergeCell ref="G6:H6"/>
    <mergeCell ref="I6:J6"/>
    <mergeCell ref="K6:L6"/>
  </mergeCells>
  <pageMargins left="1" right="1" top="1" bottom="1" header="0.5" footer="0.5"/>
  <pageSetup fitToHeight="0" orientation="landscape" paperSize="9" scale="31" r:id="rId1"/>
  <rowBreaks count="2" manualBreakCount="2">
    <brk id="34" max="15" man="1"/>
    <brk id="66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16.0000</AppVers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Aneksi 1</vt:lpstr>
      <vt:lpstr>Aneksi 2</vt:lpstr>
      <vt:lpstr>Aneksi 3</vt:lpstr>
      <vt:lpstr>Aneksi 4</vt:lpstr>
      <vt:lpstr>Aneksi 5</vt:lpstr>
      <vt:lpstr>Identifikimi i Det Prapambetura</vt:lpstr>
      <vt:lpstr>Treguesit mujore te NJVQV</vt:lpstr>
      <vt:lpstr>Aneksi 1 (2)</vt:lpstr>
      <vt:lpstr>Aneksi 2 (2)</vt:lpstr>
      <vt:lpstr>Aneksi 3 (2)</vt:lpstr>
      <vt:lpstr>Aneksi 4 (2)</vt:lpstr>
      <vt:lpstr>Aneksi 5 (2)</vt:lpstr>
      <vt:lpstr>Sheet13</vt:lpstr>
      <vt:lpstr>Treguesit mujore te NJVQV (2)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elidona.durmishi</dc:creator>
  <cp:keywords/>
  <dc:description/>
  <cp:lastModifiedBy>KQD-Financa</cp:lastModifiedBy>
  <cp:lastPrinted>2025-06-04T06:56:37Z</cp:lastPrinted>
  <dcterms:created xsi:type="dcterms:W3CDTF">2018-02-02T09:29:04Z</dcterms:created>
  <dcterms:modified xsi:type="dcterms:W3CDTF">2025-06-04T06:56:49Z</dcterms:modified>
  <cp:category/>
</cp:coreProperties>
</file>